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1 - Portal Transparência\01 Publicações Transparência\1 Repositório AGIR\05 Orçamento\01 Orçamento p CG\2025\1-CRER\"/>
    </mc:Choice>
  </mc:AlternateContent>
  <xr:revisionPtr revIDLastSave="0" documentId="8_{16B0221F-A7E6-40AD-B3CC-7FEBC33741D3}" xr6:coauthVersionLast="47" xr6:coauthVersionMax="47" xr10:uidLastSave="{00000000-0000-0000-0000-000000000000}"/>
  <bookViews>
    <workbookView xWindow="28680" yWindow="-120" windowWidth="29040" windowHeight="15720" xr2:uid="{116CF34B-B65D-4D17-91A6-5289884409E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V35" i="1"/>
  <c r="U35" i="1"/>
  <c r="T35" i="1"/>
  <c r="S35" i="1"/>
  <c r="R35" i="1"/>
  <c r="Q35" i="1"/>
  <c r="O35" i="1"/>
  <c r="N35" i="1"/>
  <c r="M35" i="1"/>
  <c r="K35" i="1"/>
  <c r="J35" i="1"/>
  <c r="I35" i="1"/>
  <c r="H35" i="1"/>
  <c r="Y35" i="1" s="1"/>
  <c r="G35" i="1"/>
  <c r="F35" i="1"/>
  <c r="E35" i="1"/>
  <c r="X35" i="1" s="1"/>
  <c r="D35" i="1"/>
  <c r="C35" i="1"/>
  <c r="W33" i="1"/>
  <c r="W29" i="1"/>
  <c r="W26" i="1"/>
  <c r="W23" i="1"/>
  <c r="Y22" i="1"/>
  <c r="X22" i="1"/>
  <c r="W22" i="1"/>
  <c r="W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C22" authorId="0" shapeId="0" xr:uid="{92D12C2B-7A75-4068-B0DB-8FF493863758}">
      <text>
        <r>
          <rPr>
            <sz val="10"/>
            <color theme="1"/>
            <rFont val="Liberation Sans"/>
            <family val="2"/>
          </rPr>
          <t>R$ 17.683.095,60 Custeio + R$ 167.723,57 Residência + R$  59.841,36 Servidores + R$ 313.101,72 11º Apostilamento Jan25</t>
        </r>
      </text>
    </comment>
    <comment ref="D22" authorId="0" shapeId="0" xr:uid="{374BA20C-45A2-40D6-ADE7-50FB3EFD2AB5}">
      <text>
        <r>
          <rPr>
            <sz val="10"/>
            <color theme="1"/>
            <rFont val="Liberation Sans"/>
            <family val="2"/>
          </rPr>
          <t>R$ 17.683.095,60 Custeio + R$ 79.031,99 custeio diverso +preceptores + R$ 313.101,72 11º Apostilamento Jan25</t>
        </r>
      </text>
    </comment>
    <comment ref="E22" authorId="0" shapeId="0" xr:uid="{47752B70-B451-439F-BE81-060C94429FB4}">
      <text>
        <r>
          <rPr>
            <sz val="10"/>
            <color theme="1"/>
            <rFont val="Liberation Sans"/>
            <family val="2"/>
          </rPr>
          <t>Custeio Jan25 R$ 17.683.095,60 + R$ 23.825,01 Residência Jan25 R$ 23.825,01 (de 167.723,57 foi anulado em mar25 143.898,56)+ R$ 63.628.249,92 + R$733.836,01 Fev25 foianulado em maio 142.248,56) +R$ 1.776.033,12 Custeio Jan25 +  R$19.536.364,23 Custeio Fev-Dez25 + R$ 12.931.029,36 Custeio Fev25</t>
        </r>
      </text>
    </comment>
    <comment ref="M22" authorId="0" shapeId="0" xr:uid="{D93C5E52-35C5-4C9F-856D-31333EEE61A6}">
      <text>
        <r>
          <rPr>
            <sz val="10"/>
            <color theme="1"/>
            <rFont val="Liberation Sans"/>
            <family val="2"/>
          </rPr>
          <t>R$ 16.483.095,60 Custeio parcial Jan25</t>
        </r>
      </text>
    </comment>
    <comment ref="Q22" authorId="0" shapeId="0" xr:uid="{781A36C9-22FA-4229-B515-9BE0D05B2D60}">
      <text>
        <r>
          <rPr>
            <sz val="10"/>
            <color theme="1"/>
            <rFont val="Liberation Sans"/>
            <family val="2"/>
          </rPr>
          <t>DARE QUITADO em 29/01/25 - referente à restituição de investimento SEI 202300010045868 / 70043170</t>
        </r>
      </text>
    </comment>
    <comment ref="S22" authorId="0" shapeId="0" xr:uid="{70106851-CF5E-429F-960B-5C5370FC1509}">
      <text>
        <r>
          <rPr>
            <sz val="10"/>
            <color theme="1"/>
            <rFont val="Liberation Sans"/>
            <family val="2"/>
          </rPr>
          <t>R$ 56.445,28 Custeio consolidado DEZ24 + R$ 20.921,60custeio diverso e gratificação  preceptores DEZ24</t>
        </r>
      </text>
    </comment>
    <comment ref="U22" authorId="0" shapeId="0" xr:uid="{1D8EC929-B04A-4D9B-B510-76A1A7112E55}">
      <text>
        <r>
          <rPr>
            <sz val="10"/>
            <color theme="1"/>
            <rFont val="Liberation Sans"/>
            <family val="2"/>
          </rPr>
          <t>10º Apostilamento DEZ24</t>
        </r>
      </text>
    </comment>
    <comment ref="C23" authorId="0" shapeId="0" xr:uid="{F438AED9-1EEF-4592-8F54-93731484BB97}">
      <text>
        <r>
          <rPr>
            <sz val="10"/>
            <color theme="1"/>
            <rFont val="Liberation Sans"/>
            <family val="2"/>
          </rPr>
          <t>R$ 17.683.095,60 Custeio + R$ 167.723,57 Residência + R$ 59.841,36 Servidores + R$ 322.154,73 12ºApostilamnento FEV25</t>
        </r>
      </text>
    </comment>
    <comment ref="D23" authorId="0" shapeId="0" xr:uid="{864D703B-9DD4-4AA1-B018-9C84C2A78D08}">
      <text>
        <r>
          <rPr>
            <sz val="10"/>
            <color theme="1"/>
            <rFont val="Liberation Sans"/>
            <family val="2"/>
          </rPr>
          <t>R$ 17.683.095,60 Custeio + R$ 79.031,99 Preceptores e Custeio diverso + R$ 322.154,73 12º Apostilamento FEV25</t>
        </r>
      </text>
    </comment>
    <comment ref="E23" authorId="0" shapeId="0" xr:uid="{C6D6E61F-5C44-46D6-A76B-A14DB4CC1D7B}">
      <text>
        <r>
          <rPr>
            <sz val="10"/>
            <color theme="1"/>
            <rFont val="Liberation Sans"/>
            <family val="2"/>
          </rPr>
          <t>R$ 1.200.00,00 + R$ 313.101,72 11º Apostilamento Jan25</t>
        </r>
      </text>
    </comment>
    <comment ref="F23" authorId="0" shapeId="0" xr:uid="{A3BF42B7-262A-4558-B9E1-B7501F09D64A}">
      <text>
        <r>
          <rPr>
            <sz val="10"/>
            <color theme="1"/>
            <rFont val="Liberation Sans"/>
            <family val="2"/>
          </rPr>
          <t>Investimento SEI 202400010050852</t>
        </r>
      </text>
    </comment>
    <comment ref="M23" authorId="0" shapeId="0" xr:uid="{B5C42515-15CD-4D35-87FF-D3ECCAEA4A4E}">
      <text>
        <r>
          <rPr>
            <sz val="10"/>
            <color theme="1"/>
            <rFont val="Liberation Sans"/>
            <family val="2"/>
          </rPr>
          <t>R$ 1.776.033,12 + 1.776.033,12 + 12.931.029,36 Custeio parcial FEV25</t>
        </r>
      </text>
    </comment>
    <comment ref="U23" authorId="0" shapeId="0" xr:uid="{CC8EAA9C-CC0F-41D2-9436-B16BCCCFDF90}">
      <text>
        <r>
          <rPr>
            <sz val="10"/>
            <color theme="1"/>
            <rFont val="Liberation Sans"/>
            <family val="2"/>
          </rPr>
          <t>R$ 201.460,41 Fundo rescisório DEZ24 + R$ 628.053,93 Custeio consolidado DEZ24</t>
        </r>
      </text>
    </comment>
    <comment ref="M24" authorId="0" shapeId="0" xr:uid="{594A3AB0-42F1-47AF-97E8-E085B5AA5FDA}">
      <text>
        <r>
          <rPr>
            <sz val="10"/>
            <color theme="1"/>
            <rFont val="Liberation Sans"/>
            <family val="2"/>
          </rPr>
          <t xml:space="preserve"> 11º Apostilamento JAN25</t>
        </r>
      </text>
    </comment>
    <comment ref="M25" authorId="0" shapeId="0" xr:uid="{42A954E7-AEBA-4951-81BF-062987639F2A}">
      <text>
        <r>
          <rPr>
            <sz val="10"/>
            <color theme="1"/>
            <rFont val="Liberation Sans"/>
            <family val="2"/>
          </rPr>
          <t>R$ 13.507.062,48 +1.776.033,12 + 1.200.00,00 Custeio parcial MAR25</t>
        </r>
      </text>
    </comment>
    <comment ref="C26" authorId="0" shapeId="0" xr:uid="{9ACD867A-539C-4727-A071-36819E4732B2}">
      <text>
        <r>
          <rPr>
            <sz val="10"/>
            <color theme="1"/>
            <rFont val="Liberation Sans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Liberation Sans"/>
            <family val="2"/>
          </rPr>
          <t>306.286,71</t>
        </r>
        <r>
          <rPr>
            <sz val="10"/>
            <color theme="1"/>
            <rFont val="Liberation Sans"/>
            <family val="2"/>
          </rPr>
          <t xml:space="preserve"> 13ºApostilamnento MAR</t>
        </r>
      </text>
    </comment>
    <comment ref="D26" authorId="0" shapeId="0" xr:uid="{DCB09D8E-A1DD-4F46-BAED-A8EB52250FD7}">
      <text>
        <r>
          <rPr>
            <sz val="10"/>
            <color rgb="FF000000"/>
            <rFont val="Liberation Sans"/>
            <family val="2"/>
          </rPr>
          <t>R$ 17.683.095,60 Custeio + R$ 88.398,62 Preceptores e Custeio diverso + R$ 306.286,71 13º Apostilamento MAR25</t>
        </r>
      </text>
    </comment>
    <comment ref="E26" authorId="0" shapeId="0" xr:uid="{D442E9AF-F37B-46D9-A7D2-E900EAE33653}">
      <text>
        <r>
          <rPr>
            <sz val="10"/>
            <color theme="1"/>
            <rFont val="Liberation Sans"/>
            <family val="2"/>
          </rPr>
          <t xml:space="preserve"> 12º Apostilamento FEV25</t>
        </r>
      </text>
    </comment>
    <comment ref="M26" authorId="0" shapeId="0" xr:uid="{C310B046-705E-41C1-994C-DA9DB9A4D8DB}">
      <text>
        <r>
          <rPr>
            <sz val="10"/>
            <color theme="1"/>
            <rFont val="Liberation Sans"/>
            <family val="2"/>
          </rPr>
          <t>R$ 698.529,67 Custeio consolidado Jan25 + R$ 220.795,76 Fundo rescisório Jan25 + R$ 23.825,01 Custeio diverso e preceptores Residência médica Jan25 + R$ 20.472,08 diferença de  Fundo rescisório DEZ24 ajustado em jan25</t>
        </r>
      </text>
    </comment>
    <comment ref="P26" authorId="0" shapeId="0" xr:uid="{5F2A7595-346A-4217-8578-32E6B715A69A}">
      <text>
        <r>
          <rPr>
            <sz val="10"/>
            <color theme="1"/>
            <rFont val="Liberation Sans"/>
            <family val="2"/>
          </rPr>
          <t>DARE QUITADO em março/25 - referente à devolução de valor de Residência médica DEZ24 SEI Nº72255521</t>
        </r>
      </text>
    </comment>
    <comment ref="Q26" authorId="0" shapeId="0" xr:uid="{0F852199-ACCF-43F3-94E0-4F0C6CC8D3E3}">
      <text>
        <r>
          <rPr>
            <sz val="10"/>
            <color theme="1"/>
            <rFont val="Liberation Sans"/>
            <family val="2"/>
          </rPr>
          <t>DARE QUITADO em 28/03/25 - referente à restituição de investimento SEI 202200010063643</t>
        </r>
      </text>
    </comment>
    <comment ref="S26" authorId="0" shapeId="0" xr:uid="{0512A73E-DEED-4936-B431-38F34F96DF06}">
      <text>
        <r>
          <rPr>
            <sz val="10"/>
            <color theme="1"/>
            <rFont val="Liberation Sans"/>
            <family val="2"/>
          </rPr>
          <t>Referência: DEZ/24 R$ 5.804,50 Consolidado DEZ24 Custeio Na OP estava Res Médica, a OP foi substituída p/ CUSTEIO Dez24 consolidado em 24/03/25+ R$2.092,16 Ajuste/Diferença de RES. MÉDICA 14° T.A DEZ24</t>
        </r>
      </text>
    </comment>
    <comment ref="M27" authorId="0" shapeId="0" xr:uid="{7CF15510-76DE-45EA-B810-73F54A7CCEBD}">
      <text>
        <r>
          <rPr>
            <sz val="10"/>
            <color theme="1"/>
            <rFont val="Liberation Sans"/>
            <family val="2"/>
          </rPr>
          <t>R$ 322.154,73 12º Apostilamento FEV25</t>
        </r>
      </text>
    </comment>
    <comment ref="M28" authorId="0" shapeId="0" xr:uid="{93ED9206-8F10-4A92-B690-063F90DA8489}">
      <text>
        <r>
          <rPr>
            <sz val="10"/>
            <color theme="1"/>
            <rFont val="Liberation Sans"/>
            <family val="2"/>
          </rPr>
          <t>custeio abr25 parcial R$ 14.707.062,48 + R$ 1.776.033,12</t>
        </r>
      </text>
    </comment>
    <comment ref="C29" authorId="0" shapeId="0" xr:uid="{568AE85D-39D0-4507-9FDC-D289B5301F49}">
      <text>
        <r>
          <rPr>
            <sz val="10"/>
            <color theme="1"/>
            <rFont val="Liberation Sans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Liberation Sans"/>
            <family val="2"/>
          </rPr>
          <t>307.284,70</t>
        </r>
        <r>
          <rPr>
            <sz val="10"/>
            <color theme="1"/>
            <rFont val="Liberation Sans"/>
            <family val="2"/>
          </rPr>
          <t xml:space="preserve"> 14ºApostilamnento ABR</t>
        </r>
      </text>
    </comment>
    <comment ref="D29" authorId="0" shapeId="0" xr:uid="{68C0BE3F-A3A3-47EC-86FB-BB26D30DA306}">
      <text>
        <r>
          <rPr>
            <sz val="10"/>
            <color rgb="FF000000"/>
            <rFont val="Liberation Sans"/>
            <family val="2"/>
          </rPr>
          <t>R$ 17.683.095,60 Custeio + R$ 88.398,62 Preceptores e Custeio diverso + R$ 307.284,70 14º Apostilamento ABR25</t>
        </r>
      </text>
    </comment>
    <comment ref="E29" authorId="0" shapeId="0" xr:uid="{8FB53CE1-8F89-43CA-A156-491790EDA36C}">
      <text>
        <r>
          <rPr>
            <sz val="10"/>
            <color theme="1"/>
            <rFont val="Liberation Sans"/>
            <family val="2"/>
          </rPr>
          <t>R$ 12.062.615,62 + R$ 306.286,71 13ºApostila Mar25 + 51.565.634,34 + 708.360,80</t>
        </r>
      </text>
    </comment>
    <comment ref="M29" authorId="0" shapeId="0" xr:uid="{10FEAE46-D22C-495A-8FEA-7CD7657CFC87}">
      <text>
        <r>
          <rPr>
            <sz val="10"/>
            <color theme="1"/>
            <rFont val="Liberation Sans"/>
            <family val="2"/>
          </rPr>
          <t>Energia + IR Jan25</t>
        </r>
      </text>
    </comment>
    <comment ref="M30" authorId="0" shapeId="0" xr:uid="{BD81BA02-B58F-482E-AB2F-C6F5E82CE151}">
      <text>
        <r>
          <rPr>
            <sz val="10"/>
            <color theme="1"/>
            <rFont val="Liberation Sans"/>
            <family val="2"/>
          </rPr>
          <t>Custeio consolidado Fev25 + Res Médica Fev25 R$ 25.475,21</t>
        </r>
      </text>
    </comment>
    <comment ref="M31" authorId="0" shapeId="0" xr:uid="{425BE996-CAC5-4D94-97B4-C9C525BE6D5B}">
      <text>
        <r>
          <rPr>
            <sz val="10"/>
            <color theme="1"/>
            <rFont val="Liberation Sans"/>
            <family val="2"/>
          </rPr>
          <t>13º Apostilamento Mar25</t>
        </r>
      </text>
    </comment>
    <comment ref="M32" authorId="0" shapeId="0" xr:uid="{66F94C2E-B722-4C2F-8E2D-4D73913387D6}">
      <text>
        <r>
          <rPr>
            <sz val="10"/>
            <color theme="1"/>
            <rFont val="Liberation Sans"/>
            <family val="2"/>
          </rPr>
          <t>Custeio parcial Maio25 R$ 1.776.033,12 + 15.407.062,48</t>
        </r>
      </text>
    </comment>
    <comment ref="C33" authorId="0" shapeId="0" xr:uid="{23F23225-4765-4697-8CE1-567740C800CD}">
      <text>
        <r>
          <rPr>
            <sz val="10"/>
            <color theme="1"/>
            <rFont val="Liberation Sans"/>
            <family val="2"/>
          </rPr>
          <t xml:space="preserve">R$ 17.683.095,60 Custeio + R$ 177.090,20 Residência + R$ 59.841,36 Servidores + R$ </t>
        </r>
        <r>
          <rPr>
            <sz val="10"/>
            <color rgb="FF000000"/>
            <rFont val="Liberation Sans"/>
            <family val="2"/>
          </rPr>
          <t>314.696,44</t>
        </r>
        <r>
          <rPr>
            <sz val="10"/>
            <color theme="1"/>
            <rFont val="Liberation Sans"/>
            <family val="2"/>
          </rPr>
          <t xml:space="preserve"> 15Apostilamnento MAI25</t>
        </r>
      </text>
    </comment>
    <comment ref="D33" authorId="0" shapeId="0" xr:uid="{5812F4DD-C85D-4D32-9FBB-769837AA84ED}">
      <text>
        <r>
          <rPr>
            <sz val="10"/>
            <color rgb="FF000000"/>
            <rFont val="Liberation Sans"/>
            <family val="2"/>
          </rPr>
          <t>R$ 17.683.095,60 Custeio + R$ 88.398,62 Preceptores e Custeio diverso + R$ 314.696,44 Apostilamento Mai25</t>
        </r>
      </text>
    </comment>
    <comment ref="E33" authorId="0" shapeId="0" xr:uid="{08B8B54B-2ACD-4B2D-8AB3-19C4AA0AD03C}">
      <text>
        <r>
          <rPr>
            <sz val="10"/>
            <color theme="1"/>
            <rFont val="Liberation Sans"/>
            <family val="2"/>
          </rPr>
          <t xml:space="preserve"> 14º Apostilamento Abr25</t>
        </r>
      </text>
    </comment>
    <comment ref="F33" authorId="0" shapeId="0" xr:uid="{576246BC-51FE-4403-BFB6-FDA55B9E1E16}">
      <text>
        <r>
          <rPr>
            <sz val="10"/>
            <color theme="1"/>
            <rFont val="Liberation Sans"/>
            <family val="2"/>
          </rPr>
          <t>Investimento SEI 202400010050652</t>
        </r>
      </text>
    </comment>
    <comment ref="I33" authorId="0" shapeId="0" xr:uid="{536D2975-6FE8-4C8D-BAC6-C378EC5908FB}">
      <text>
        <r>
          <rPr>
            <sz val="10"/>
            <color theme="1"/>
            <rFont val="Liberation Sans"/>
            <family val="2"/>
          </rPr>
          <t>Investimento SEI 202400010050652</t>
        </r>
      </text>
    </comment>
    <comment ref="M33" authorId="0" shapeId="0" xr:uid="{8A0D6984-D5BB-401C-9C9F-E64715198D2B}">
      <text>
        <r>
          <rPr>
            <sz val="10"/>
            <color theme="1"/>
            <rFont val="Liberation Sans"/>
            <family val="2"/>
          </rPr>
          <t>Custeio consolidado Mar25 981.817,68 + 218.182,32 fundo resc mar25 +  Res Médica Mar25 R$ 26.041,29</t>
        </r>
      </text>
    </comment>
    <comment ref="N33" authorId="0" shapeId="0" xr:uid="{D82E1D8F-A87B-4BAC-B94F-63F1F67FA308}">
      <text>
        <r>
          <rPr>
            <sz val="10"/>
            <color theme="1"/>
            <rFont val="Liberation Sans"/>
            <family val="2"/>
          </rPr>
          <t>Investimento SEI 202400010050652</t>
        </r>
      </text>
    </comment>
    <comment ref="Q33" authorId="0" shapeId="0" xr:uid="{DE6E87F9-C11E-460E-8259-1516A93C0022}">
      <text>
        <r>
          <rPr>
            <sz val="10"/>
            <color theme="1"/>
            <rFont val="Liberation Sans"/>
            <family val="2"/>
          </rPr>
          <t>DARE QUITADO em 07/05/25  restituição de investimento SEI 202300010004463</t>
        </r>
      </text>
    </comment>
    <comment ref="M34" authorId="0" shapeId="0" xr:uid="{99522AA8-9939-4AE3-8483-896B298D2B3D}">
      <text>
        <r>
          <rPr>
            <sz val="10"/>
            <color theme="1"/>
            <rFont val="Liberation Sans"/>
            <family val="2"/>
          </rPr>
          <t>Custeio consolidado  Abr 974.412,59+  fundo resc  225.587,41 abr25 + Res Médica  27.149,43 abr25 + 307.284,70 Apostilamneto Abr25</t>
        </r>
      </text>
    </comment>
  </commentList>
</comments>
</file>

<file path=xl/sharedStrings.xml><?xml version="1.0" encoding="utf-8"?>
<sst xmlns="http://schemas.openxmlformats.org/spreadsheetml/2006/main" count="95" uniqueCount="75">
  <si>
    <t>Relatório Resumido da Execução Orçamentária e Financeira por Contrato de Gestão</t>
  </si>
  <si>
    <t>Mês/Ano: JANEIRO A MAIO/2025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</si>
  <si>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</si>
  <si>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</si>
  <si>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</si>
  <si>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</si>
  <si>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</si>
  <si>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 11º Apostilamento Jan25 / 12º Apostilamento Fev25/ 13º Apostilamento Mar25 / 14º Apostilamento Abr25 / 15º Apostilamento Maio25</t>
  </si>
  <si>
    <t>Vigência do Contrato de Gestão - Início 28/06/2011 Término 27/06/2012  - 14º Termo Aditivo: Início 27/03/2024 Término 27/03/2026.</t>
  </si>
  <si>
    <t>Previsão de Repasse Mensal do Contrato de Gestão/ADITIVO - Custeio : R$ 17.683.095,60 Processo nº: 200900010015421</t>
  </si>
  <si>
    <t xml:space="preserve">Previsão de Repasse Mensal do Contrato de Gestão/ADITIVO - Investimentos :  FEV/25 R$ 6.200.000,00    202400010050852   / MAI/25 R$ 1.544.905,14 202400010050652  /  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</si>
  <si>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</si>
  <si>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</si>
  <si>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</si>
  <si>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</si>
  <si>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</si>
  <si>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</si>
  <si>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</si>
  <si>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</si>
  <si>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</si>
  <si>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</si>
  <si>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</si>
  <si>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</si>
  <si>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</si>
  <si>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 5 -(6+7)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</si>
  <si>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</si>
  <si>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</si>
  <si>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</si>
  <si>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</si>
  <si>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</si>
  <si>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</si>
  <si>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</si>
  <si>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 (Rescisões Trabalhista, Serviço Hospitalar e Ambulatorial, Leitos Extras, Material Órtese e Prótese ( OPME e Outros ).</t>
  </si>
  <si>
    <t>Mandados Judiciais</t>
  </si>
  <si>
    <t>Repasse Via Regularização de Despesas.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</si>
  <si>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</si>
  <si>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</si>
  <si>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</si>
  <si>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</si>
  <si>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</si>
  <si>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</si>
  <si>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</si>
  <si>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</t>
  </si>
  <si>
    <t>Área Responsável</t>
  </si>
  <si>
    <t>Valor provisionado para ajuste posterior</t>
  </si>
  <si>
    <t>3.3.50.85.02</t>
  </si>
  <si>
    <t>abr25</t>
  </si>
  <si>
    <t>SES/CGC/SUPECC-19837.</t>
  </si>
  <si>
    <t>mai25</t>
  </si>
  <si>
    <t>Total Geral</t>
  </si>
  <si>
    <t>Nota Explicativa:</t>
  </si>
  <si>
    <r>
      <rPr>
        <sz val="11"/>
        <color rgb="FF000000"/>
        <rFont val="Calibri"/>
        <family val="2"/>
      </rPr>
      <t>Valor Estimado no Contrato de Gestão = Custeio (R$ 17.683095,60) + Residência Médica Jan e Fev/25 (R$ 167.723,57) e de Mar-Dez25 (R$ 177.090,20) + Servidor Cedido (R$ 59.841,36) + 11º Apostilamento Jan/25 (R$ 313.101,72) / 12º Apostilamento Fev/25 (R$ 322.154,73) / 13º Apostilamento Mar/25 (R$ 306.286,71) / 14º Apostilamento Abr/25 (R$ 307.284,70) / 15º Apostilamento Mai/25 (R$ 314.696,44) .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1. Valor Mensal Estimado no Contrato de Gestão - Custeio = Custeio (R$ 17.683095,60) + Gratificação de CLT + Custeio Diverso de Jan e Fev/25 (R$ 23.825,01) e de Mar-Dez25 (R$ 88.398,62) + 11º Apostilamento Jan/25 (R$ 313.101,72) / 12º Apostilamento Fev/25 (R$ 322.154,73) / 13º Apostilamento Mar/25 (R$ 306.286,71) / 14º Apostilamento Abr/25 (R$ 307.284,70) / 15º Apostilamento Mai/25 (R$ 314.696,44) .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2. EMPENHO - JAN/25: CRER 14ºTA Residência (69180435) 2025.2850.066.00027 R$ 167.723,57 ANULAÇÃO de Empenho 2025.2850.066.00027.001 R$ 143.898,50 em 28/03/25 Pago em MAR/25 R$ 23.825,01 Custeio Diverso e preceptores saldo 0,00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JAN/25: CRER 14ºTA Residência (69866821) 2025.2850.066.00077 R$ 876.084,37 ANULAÇÃO de Empenho 2025.2850.066.00077.001 R$ 142.248,36 em 08/05/25 saldo 733.836,01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3. Valor informado pela área técnica - GEFIN SEI Nº 202500010016855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4. Valores provisionados conforme Solicitação de Pagamento : JAN25 parcial 69061963 / JAN25 consolidado 71265632 / JAN25 consolidado complementar 73131054 / FEV25 parcial 69920996 /FEV25 consolidado 73244006/ MAR25 parcial 70898997 / MAR25 consolidado 73720297 / ABR25 parcial 72127397 / ABR25 consolidado 74843097 / MAI25 parcial 73747613 / MAI25 consolidado 76185703 //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</si>
  <si>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informativo, pois são pagos diretamente pelo GGP da SES/GO. Segue:
-Servidor Cedido -Processo SEI Nº 202100010024770 Referência: Jan25 R$ 71.751,66 ( 70302207); Fev/25 R$ 69.612,72 72206133; Mar/25 R$ 68.250,31 72989174 ; Abr/25 R$ 68.250,31 73991580; Mai25 R$ 70.219,73 75498674 ;
-Bolsa de Residentes + Auxílio Moradia - Processo SEI Nº 202100010024770 Referência: Jan/25 R$ 112.342,72 70302222; Fev/25 R$ 113.820,91 72206186); Mar/25 R$ 99.038,95 72994963; Abr/25 R$ 101.995,34 73991648; Mai25 R$ 113.054,65 75498730 ;</t>
  </si>
  <si>
    <t>5. Montante Pago: -MAR/25: Do valor pago em Março/25 da referência JAN/25 total R$ 963.622,52 o valor de R$ 20.472,08 se refere a diferença de fundo rescisório de dez/24 apontada posteriormente pela àrea técnica, conforme Solicitação de Liquidação e Pagamento: JAN/25 consolidado SEI Nº 71265632</t>
  </si>
  <si>
    <t>6. Guia de Recolhimento:
-JAN/25 R$ 11.340,00 DARE PAGA EM 29/01/25 70043170 Restituição de investimento SEI 202300010045868
-MAR/25 - R$ 5.804,50 DARE QUITADO em março/25 - referente à devolução de valor de Residência médica DEZ24 SEI Nº 72255521;
- R$ 265.894,93 DARE PAGA EM 28/03/25 Restituição de investimento SEI 202200010063643
-MAI/25 - R$ 500,00 DARE PAGA EM 07/05/25 Restituição de investimento SEI 202300010004463</t>
  </si>
  <si>
    <r>
      <rPr>
        <sz val="11"/>
        <color rgb="FF000000"/>
        <rFont val="Calibri"/>
        <family val="2"/>
      </rPr>
      <t>8. Pagamentos (repasses – Restos a Pagar)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PAGO em JAN/25 - Repasse referente ao Custeio - Valor total = R$ 77.366,88, sendo: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Ordem de Pagamento 2024.2850.237.00035.001 R$ 56.445,28 Custeio consolidado Dez24 Quitado em 16/01/25 Siofinet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Ordem de Pagamento 2024.2850.184.00036.006 R$ 20.921,60 residência médica(custeio diverso e gratificação preceptores) Dez24 Quitado em 09/01/25 Siofinet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-PAGO em MAR/25 - Repasse referente ao Custeio - Valor total = R$ 7.896,66, sendo: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R$ 5.804,50 Consolidado DEZ24 Custeio Na OP estava Res Médica, a OP foi substituída p/ CUSTEIO Dez24 consolidado em 24/03/25 OP 2024.2850.184.00035.027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R$2.092,16 Ajuste/Diferença de RES. MÉDICA 14° T.A DEZEMBRO 2024 OP 2024.2850.184.00036.007</t>
    </r>
  </si>
  <si>
    <r>
      <rPr>
        <sz val="11"/>
        <color rgb="FF000000"/>
        <rFont val="Calibri"/>
        <family val="2"/>
      </rPr>
      <t>9. Pagamentos de Despesas de Exercícios Anteriores - DEA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PAGO em JAN/25 - 10º apostilamento Dez24 R$ 317.094,85 Empenho 2025.2850.070.00003 - Ordem de pagamento 2025.2850.070.00003.001 Siofinet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PAGO em FEV/25 Valor total = R$ 829.514,34 sendo: - Fundo Rescisório Dez/24 R$ 201.460,41 Empenho 2025.2850.066.00058 - Ordem de pagamento 2025.2850.066.00058.001 Siofinet</t>
    </r>
    <r>
      <rPr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Custeio consolidado Dez/24 R$ 628.053,93 Empenho 2025.2850.066.00058 - Ordem de pagamento 2025.2850.066.00058.002 Siofinet</t>
    </r>
  </si>
  <si>
    <t>Demonstrativo de investimento repassados no período de janeiro a maio/2025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</si>
  <si>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</si>
  <si>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</si>
  <si>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</si>
  <si>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</si>
  <si>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</si>
  <si>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</si>
  <si>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</si>
  <si>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202400010050852</t>
  </si>
  <si>
    <t>2025.2850.161.00023.001</t>
  </si>
  <si>
    <t>4.4.50.42.05</t>
  </si>
  <si>
    <t>Aquisição de 03 (três) Chiller (URL) 240 TR</t>
  </si>
  <si>
    <t>R$ 6.200.00,00</t>
  </si>
  <si>
    <t>202400010050652</t>
  </si>
  <si>
    <t>2025.2850.161.00136.001</t>
  </si>
  <si>
    <t>Aquisição equipamentos de climatização artificial</t>
  </si>
  <si>
    <t>Total Geral CRER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</si>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</sst>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00&quot; &quot;;&quot; &quot;@&quot; &quot;"/>
    <numFmt numFmtId="165" formatCode="[$R$-416]&quot; &quot;#,##0.00;[Red]&quot;-&quot;[$R$-416]&quot; &quot;#,##0.00"/>
    <numFmt numFmtId="166" formatCode="&quot;R$ &quot;#,##0.00;[Red]&quot;-R$ &quot;#,##0.00"/>
    <numFmt numFmtId="167" formatCode="d/m/yy"/>
  </numFmts>
  <fonts count="1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20"/>
      <color rgb="FFFFFFFF"/>
      <name val="Arial"/>
      <family val="2"/>
    </font>
    <font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0"/>
      <color rgb="FF1F001F"/>
      <name val="Calibri"/>
      <family val="2"/>
    </font>
    <font>
      <sz val="10"/>
      <color rgb="FFFFFFFF"/>
      <name val="Calibri"/>
      <family val="2"/>
    </font>
    <font>
      <sz val="10"/>
      <color rgb="FF000000"/>
      <name val="Arial"/>
      <family val="2"/>
    </font>
    <font>
      <sz val="10"/>
      <color theme="1"/>
      <name val="Liberation Sans"/>
      <family val="2"/>
    </font>
    <font>
      <sz val="10"/>
      <color rgb="FF000000"/>
      <name val="Liberatio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1" fillId="0" borderId="0" applyNumberFormat="0"/>
  </cellStyleXfs>
  <cellXfs count="97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0" fontId="3" fillId="0" borderId="0" xfId="1" applyFont="1" applyProtection="1"/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Protection="1"/>
    <xf numFmtId="0" fontId="5" fillId="2" borderId="1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1" fillId="0" borderId="0" xfId="1" applyProtection="1"/>
    <xf numFmtId="0" fontId="1" fillId="0" borderId="0" xfId="1" applyAlignment="1" applyProtection="1">
      <alignment horizontal="center" vertical="center"/>
    </xf>
    <xf numFmtId="0" fontId="0" fillId="0" borderId="0" xfId="0"/>
    <xf numFmtId="0" fontId="6" fillId="2" borderId="2" xfId="1" applyFont="1" applyFill="1" applyBorder="1" applyAlignment="1" applyProtection="1">
      <alignment vertical="center" wrapText="1"/>
    </xf>
    <xf numFmtId="0" fontId="0" fillId="0" borderId="3" xfId="0" applyBorder="1"/>
    <xf numFmtId="0" fontId="1" fillId="0" borderId="3" xfId="1" applyBorder="1" applyAlignment="1" applyProtection="1">
      <alignment wrapText="1"/>
    </xf>
    <xf numFmtId="0" fontId="1" fillId="0" borderId="3" xfId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right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8" fillId="2" borderId="7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 wrapText="1"/>
    </xf>
    <xf numFmtId="0" fontId="9" fillId="3" borderId="9" xfId="1" applyFont="1" applyFill="1" applyBorder="1" applyAlignment="1" applyProtection="1">
      <alignment horizontal="center" vertical="center" wrapText="1"/>
    </xf>
    <xf numFmtId="0" fontId="9" fillId="3" borderId="10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3" fillId="0" borderId="0" xfId="1" applyFont="1" applyAlignment="1" applyProtection="1">
      <alignment horizontal="center" vertical="center" wrapText="1"/>
    </xf>
    <xf numFmtId="17" fontId="4" fillId="0" borderId="11" xfId="1" applyNumberFormat="1" applyFont="1" applyBorder="1" applyAlignment="1" applyProtection="1">
      <alignment horizontal="center" vertical="center" wrapText="1"/>
    </xf>
    <xf numFmtId="4" fontId="1" fillId="0" borderId="11" xfId="1" applyNumberFormat="1" applyBorder="1" applyAlignment="1" applyProtection="1">
      <alignment horizontal="center" vertical="center" wrapText="1"/>
    </xf>
    <xf numFmtId="164" fontId="4" fillId="0" borderId="11" xfId="1" applyNumberFormat="1" applyFont="1" applyBorder="1" applyAlignment="1" applyProtection="1">
      <alignment horizontal="center" vertical="center" wrapText="1"/>
    </xf>
    <xf numFmtId="4" fontId="4" fillId="0" borderId="11" xfId="1" applyNumberFormat="1" applyFont="1" applyBorder="1" applyAlignment="1" applyProtection="1">
      <alignment horizontal="center" vertical="center" wrapText="1"/>
    </xf>
    <xf numFmtId="0" fontId="4" fillId="0" borderId="11" xfId="1" applyFont="1" applyBorder="1" applyAlignment="1" applyProtection="1">
      <alignment horizontal="center" vertical="center" wrapText="1"/>
    </xf>
    <xf numFmtId="4" fontId="1" fillId="0" borderId="0" xfId="1" applyNumberFormat="1" applyAlignment="1">
      <alignment wrapText="1"/>
    </xf>
    <xf numFmtId="164" fontId="3" fillId="0" borderId="0" xfId="1" applyNumberFormat="1" applyFont="1" applyAlignment="1" applyProtection="1">
      <alignment horizontal="center" vertical="center"/>
    </xf>
    <xf numFmtId="4" fontId="1" fillId="0" borderId="0" xfId="1" applyNumberFormat="1" applyAlignment="1" applyProtection="1">
      <alignment horizontal="center" vertical="center" wrapText="1"/>
    </xf>
    <xf numFmtId="4" fontId="1" fillId="0" borderId="11" xfId="1" applyNumberFormat="1" applyBorder="1" applyAlignment="1" applyProtection="1">
      <alignment horizontal="center" wrapText="1"/>
    </xf>
    <xf numFmtId="4" fontId="1" fillId="0" borderId="0" xfId="1" applyNumberFormat="1" applyAlignment="1" applyProtection="1">
      <alignment horizontal="center" wrapText="1"/>
    </xf>
    <xf numFmtId="165" fontId="1" fillId="0" borderId="11" xfId="1" applyNumberFormat="1" applyBorder="1" applyAlignment="1">
      <alignment wrapText="1"/>
    </xf>
    <xf numFmtId="4" fontId="1" fillId="0" borderId="11" xfId="1" applyNumberFormat="1" applyBorder="1" applyAlignment="1">
      <alignment horizontal="center" wrapText="1"/>
    </xf>
    <xf numFmtId="4" fontId="1" fillId="0" borderId="0" xfId="1" applyNumberFormat="1" applyAlignment="1">
      <alignment horizontal="center" wrapText="1"/>
    </xf>
    <xf numFmtId="165" fontId="1" fillId="0" borderId="11" xfId="1" applyNumberFormat="1" applyBorder="1" applyAlignment="1">
      <alignment horizontal="center" wrapText="1"/>
    </xf>
    <xf numFmtId="0" fontId="4" fillId="4" borderId="11" xfId="1" applyFont="1" applyFill="1" applyBorder="1" applyAlignment="1" applyProtection="1">
      <alignment horizontal="center" vertical="center" wrapText="1"/>
    </xf>
    <xf numFmtId="164" fontId="9" fillId="4" borderId="12" xfId="1" applyNumberFormat="1" applyFont="1" applyFill="1" applyBorder="1" applyAlignment="1" applyProtection="1">
      <alignment horizontal="center" vertical="center" wrapText="1"/>
    </xf>
    <xf numFmtId="165" fontId="9" fillId="4" borderId="12" xfId="1" applyNumberFormat="1" applyFont="1" applyFill="1" applyBorder="1" applyAlignment="1" applyProtection="1">
      <alignment horizontal="center" vertical="center" wrapText="1"/>
    </xf>
    <xf numFmtId="164" fontId="9" fillId="4" borderId="12" xfId="1" applyNumberFormat="1" applyFont="1" applyFill="1" applyBorder="1" applyAlignment="1" applyProtection="1">
      <alignment vertical="center" wrapText="1"/>
    </xf>
    <xf numFmtId="165" fontId="9" fillId="4" borderId="12" xfId="1" applyNumberFormat="1" applyFont="1" applyFill="1" applyBorder="1" applyAlignment="1" applyProtection="1">
      <alignment vertical="center" wrapText="1"/>
    </xf>
    <xf numFmtId="164" fontId="10" fillId="4" borderId="12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4" fillId="0" borderId="0" xfId="1" applyFont="1" applyAlignment="1" applyProtection="1">
      <alignment wrapText="1"/>
    </xf>
    <xf numFmtId="164" fontId="4" fillId="0" borderId="0" xfId="1" applyNumberFormat="1" applyFont="1" applyAlignment="1" applyProtection="1">
      <alignment horizontal="center" wrapText="1"/>
    </xf>
    <xf numFmtId="0" fontId="4" fillId="0" borderId="0" xfId="1" applyFont="1" applyAlignment="1" applyProtection="1">
      <alignment horizontal="center" wrapText="1"/>
    </xf>
    <xf numFmtId="4" fontId="1" fillId="0" borderId="0" xfId="1" applyNumberFormat="1" applyProtection="1"/>
    <xf numFmtId="166" fontId="4" fillId="0" borderId="0" xfId="1" applyNumberFormat="1" applyFont="1" applyAlignment="1" applyProtection="1">
      <alignment wrapText="1"/>
    </xf>
    <xf numFmtId="166" fontId="4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4" fontId="4" fillId="0" borderId="0" xfId="1" applyNumberFormat="1" applyFont="1" applyAlignment="1" applyProtection="1">
      <alignment wrapText="1"/>
    </xf>
    <xf numFmtId="0" fontId="4" fillId="0" borderId="11" xfId="1" applyFont="1" applyFill="1" applyBorder="1" applyAlignment="1" applyProtection="1">
      <alignment horizontal="left" vertical="center" wrapText="1"/>
    </xf>
    <xf numFmtId="17" fontId="4" fillId="0" borderId="0" xfId="1" applyNumberFormat="1" applyFont="1" applyAlignment="1" applyProtection="1">
      <alignment wrapText="1"/>
    </xf>
    <xf numFmtId="17" fontId="1" fillId="0" borderId="0" xfId="1" applyNumberFormat="1" applyProtection="1"/>
    <xf numFmtId="0" fontId="1" fillId="0" borderId="0" xfId="1" applyAlignment="1">
      <alignment horizontal="left" vertical="center" wrapText="1"/>
    </xf>
    <xf numFmtId="4" fontId="1" fillId="0" borderId="11" xfId="2" applyNumberFormat="1" applyBorder="1" applyAlignment="1">
      <alignment vertical="center"/>
    </xf>
    <xf numFmtId="0" fontId="1" fillId="0" borderId="11" xfId="1" applyBorder="1" applyAlignment="1" applyProtection="1">
      <alignment horizontal="center" vertical="center" wrapText="1"/>
    </xf>
    <xf numFmtId="167" fontId="1" fillId="0" borderId="11" xfId="1" applyNumberFormat="1" applyBorder="1" applyAlignment="1" applyProtection="1">
      <alignment horizontal="center" vertical="center" wrapText="1"/>
    </xf>
    <xf numFmtId="17" fontId="11" fillId="0" borderId="0" xfId="1" applyNumberFormat="1" applyFont="1" applyBorder="1" applyAlignment="1" applyProtection="1">
      <alignment horizontal="left" vertical="top" wrapText="1"/>
    </xf>
    <xf numFmtId="4" fontId="4" fillId="0" borderId="0" xfId="1" applyNumberFormat="1" applyFont="1" applyAlignment="1" applyProtection="1">
      <alignment vertical="center" wrapText="1"/>
    </xf>
    <xf numFmtId="0" fontId="9" fillId="5" borderId="11" xfId="1" applyFont="1" applyFill="1" applyBorder="1" applyAlignment="1" applyProtection="1">
      <alignment vertical="center" wrapText="1"/>
    </xf>
    <xf numFmtId="4" fontId="9" fillId="5" borderId="11" xfId="1" applyNumberFormat="1" applyFont="1" applyFill="1" applyBorder="1" applyAlignment="1" applyProtection="1">
      <alignment vertical="center" wrapText="1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vertical="center" wrapText="1"/>
    </xf>
    <xf numFmtId="0" fontId="4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wrapText="1"/>
    </xf>
    <xf numFmtId="0" fontId="9" fillId="0" borderId="11" xfId="1" applyFont="1" applyFill="1" applyBorder="1" applyAlignment="1" applyProtection="1">
      <alignment wrapText="1"/>
    </xf>
    <xf numFmtId="0" fontId="4" fillId="0" borderId="0" xfId="1" applyFont="1" applyBorder="1" applyAlignment="1" applyProtection="1">
      <alignment wrapText="1"/>
    </xf>
    <xf numFmtId="0" fontId="4" fillId="0" borderId="11" xfId="1" applyFont="1" applyFill="1" applyBorder="1" applyAlignment="1">
      <alignment vertical="top" wrapText="1"/>
    </xf>
    <xf numFmtId="0" fontId="9" fillId="0" borderId="11" xfId="1" applyFont="1" applyFill="1" applyBorder="1" applyAlignment="1">
      <alignment vertical="top"/>
    </xf>
    <xf numFmtId="0" fontId="4" fillId="0" borderId="0" xfId="1" applyFont="1" applyAlignment="1" applyProtection="1">
      <alignment vertical="top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167" fontId="4" fillId="0" borderId="11" xfId="1" applyNumberFormat="1" applyFont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165" fontId="4" fillId="0" borderId="11" xfId="1" applyNumberFormat="1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5" fontId="4" fillId="0" borderId="11" xfId="1" applyNumberFormat="1" applyFont="1" applyBorder="1" applyAlignment="1">
      <alignment horizontal="center" vertical="center" wrapText="1"/>
    </xf>
    <xf numFmtId="0" fontId="0" fillId="0" borderId="11" xfId="0" applyBorder="1"/>
    <xf numFmtId="0" fontId="4" fillId="0" borderId="11" xfId="1" applyFont="1" applyBorder="1" applyAlignment="1" applyProtection="1">
      <alignment wrapText="1"/>
    </xf>
    <xf numFmtId="0" fontId="4" fillId="0" borderId="11" xfId="1" applyFont="1" applyBorder="1" applyAlignment="1" applyProtection="1">
      <alignment horizontal="center" wrapText="1"/>
    </xf>
    <xf numFmtId="0" fontId="9" fillId="0" borderId="11" xfId="1" applyFont="1" applyFill="1" applyBorder="1" applyAlignment="1" applyProtection="1">
      <alignment horizontal="right" vertical="center" wrapText="1"/>
    </xf>
    <xf numFmtId="165" fontId="9" fillId="0" borderId="11" xfId="1" applyNumberFormat="1" applyFont="1" applyBorder="1" applyAlignment="1">
      <alignment wrapText="1"/>
    </xf>
    <xf numFmtId="0" fontId="4" fillId="0" borderId="0" xfId="1" applyFont="1" applyFill="1" applyBorder="1" applyAlignment="1" applyProtection="1">
      <alignment wrapText="1"/>
    </xf>
    <xf numFmtId="0" fontId="12" fillId="0" borderId="0" xfId="1" applyFont="1" applyAlignment="1" applyProtection="1">
      <alignment wrapText="1"/>
    </xf>
    <xf numFmtId="0" fontId="12" fillId="0" borderId="0" xfId="1" applyFont="1" applyAlignment="1" applyProtection="1">
      <alignment horizontal="center" wrapText="1"/>
    </xf>
    <xf numFmtId="0" fontId="12" fillId="0" borderId="0" xfId="1" applyFont="1" applyAlignment="1" applyProtection="1">
      <alignment horizontal="center" vertical="center" wrapText="1"/>
    </xf>
    <xf numFmtId="0" fontId="1" fillId="0" borderId="0" xfId="1" applyAlignment="1" applyProtection="1">
      <alignment horizontal="center"/>
    </xf>
  </cellXfs>
  <cellStyles count="3">
    <cellStyle name="Default" xfId="1" xr:uid="{4ED2E326-E6B7-44AE-B177-5DE7020BB632}"/>
    <cellStyle name="Normal" xfId="0" builtinId="0"/>
    <cellStyle name="Normal 65" xfId="2" xr:uid="{C0890CE6-FAE1-403E-B2F8-702C7075B7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sei.go.gov.br/sei/controlador.php?acao=protocolo_visualizar&amp;id_protocolo=64518258&amp;id_procedimento_atual=60659087&amp;infra_sistema=100000100&amp;infra_unidade_atual=19837&amp;infra_hash=bea26a2e3b2fa04a228fe57120c60cfbad549b0f19e60ef1b9cd621a22b57b6996ae647c38c77e1f55f5d8155467da986e9966eb5048c54103a8cfc881597c302e5a44429b0847b8b97aa78ec53a26b898a5cca00f9cdfabd69b82d32fe1c7c9" TargetMode="External"/><Relationship Id="rId1" Type="http://schemas.openxmlformats.org/officeDocument/2006/relationships/hyperlink" Target="https://sei.go.gov.br/sei/controlador.php?acao=protocolo_visualizar&amp;id_protocolo=64549748&amp;id_procedimento_atual=60659087&amp;infra_sistema=100000100&amp;infra_unidade_atual=19837&amp;infra_hash=0cad8a3b59a249f4940493e3b1880490be3ce717731953f1990f2b89bdc6afff96ae647c38c77e1f55f5d8155467da986e9966eb5048c54103a8cfc881597c302e5a44429b0847b8b97aa78ec53a26b898a5cca00f9cdfabd69b82d32fe1c7c9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744D-1DE6-45B9-B988-8D5F2BDF64E9}">
  <dimension ref="A1:Z85"/>
  <sheetViews>
    <sheetView tabSelected="1" workbookViewId="0">
      <selection sqref="A1:XFD1048576"/>
    </sheetView>
  </sheetViews>
  <sheetFormatPr defaultColWidth="8.81640625" defaultRowHeight="14.5" x14ac:dyDescent="0.35"/>
  <cols>
    <col min="1" max="1" width="8.81640625" style="47"/>
    <col min="2" max="2" width="12.08984375" style="9" customWidth="1"/>
    <col min="3" max="3" width="16.7265625" style="9" customWidth="1"/>
    <col min="4" max="7" width="15.08984375" style="9" customWidth="1"/>
    <col min="8" max="8" width="15.08984375" style="96" customWidth="1"/>
    <col min="9" max="9" width="21.1796875" style="96" customWidth="1"/>
    <col min="10" max="10" width="14.26953125" style="9" customWidth="1"/>
    <col min="11" max="11" width="13.81640625" style="9" customWidth="1"/>
    <col min="12" max="12" width="15.7265625" style="9" customWidth="1"/>
    <col min="13" max="13" width="20.6328125" style="9" customWidth="1"/>
    <col min="14" max="14" width="13.26953125" style="9" customWidth="1"/>
    <col min="15" max="15" width="18.1796875" style="9" customWidth="1"/>
    <col min="16" max="16" width="12.36328125" style="9" customWidth="1"/>
    <col min="17" max="17" width="16.26953125" style="9" customWidth="1"/>
    <col min="18" max="18" width="13.7265625" style="9" customWidth="1"/>
    <col min="19" max="19" width="16.453125" style="10" customWidth="1"/>
    <col min="20" max="20" width="13.26953125" style="9" customWidth="1"/>
    <col min="21" max="21" width="15.26953125" style="9" customWidth="1"/>
    <col min="22" max="22" width="17.7265625" style="9" customWidth="1"/>
    <col min="23" max="23" width="20.36328125" style="9" customWidth="1"/>
    <col min="24" max="24" width="16.453125" style="2" customWidth="1"/>
    <col min="25" max="25" width="17.90625" style="2" customWidth="1"/>
    <col min="26" max="26" width="8.81640625" style="2"/>
    <col min="27" max="16384" width="8.81640625" style="47"/>
  </cols>
  <sheetData>
    <row r="1" spans="2:26" customFormat="1" ht="25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</row>
    <row r="2" spans="2:26" customFormat="1" x14ac:dyDescent="0.35">
      <c r="B2" s="3"/>
      <c r="C2" s="4"/>
      <c r="D2" s="4"/>
      <c r="E2" s="4"/>
      <c r="F2" s="4"/>
      <c r="G2" s="4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3"/>
      <c r="T2" s="5"/>
      <c r="U2" s="5"/>
      <c r="V2" s="5"/>
      <c r="W2" s="5"/>
      <c r="X2" s="2"/>
      <c r="Y2" s="2"/>
      <c r="Z2" s="2"/>
    </row>
    <row r="3" spans="2:26" customFormat="1" ht="15.5" x14ac:dyDescent="0.35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2"/>
      <c r="Y3" s="2"/>
      <c r="Z3" s="2"/>
    </row>
    <row r="4" spans="2:26" customFormat="1" x14ac:dyDescent="0.35">
      <c r="B4" s="3"/>
      <c r="C4" s="4"/>
      <c r="D4" s="4"/>
      <c r="E4" s="4"/>
      <c r="F4" s="4"/>
      <c r="G4" s="4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3"/>
      <c r="T4" s="5"/>
      <c r="U4" s="5"/>
      <c r="V4" s="5"/>
      <c r="W4" s="5"/>
      <c r="X4" s="2"/>
      <c r="Y4" s="2"/>
      <c r="Z4" s="2"/>
    </row>
    <row r="5" spans="2:26" customFormat="1" ht="19.5" customHeight="1" x14ac:dyDescent="0.35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"/>
      <c r="Y5" s="2"/>
      <c r="Z5" s="2"/>
    </row>
    <row r="6" spans="2:26" customFormat="1" ht="19.5" customHeight="1" x14ac:dyDescent="0.35"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  <c r="R6" s="9"/>
      <c r="S6" s="10"/>
      <c r="T6" s="9"/>
      <c r="U6" s="9"/>
      <c r="V6" s="9"/>
      <c r="W6" s="9"/>
      <c r="X6" s="2"/>
      <c r="Y6" s="2"/>
      <c r="Z6" s="2"/>
    </row>
    <row r="7" spans="2:26" customFormat="1" ht="19.5" customHeight="1" x14ac:dyDescent="0.3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9"/>
      <c r="Q7" s="9"/>
      <c r="R7" s="9"/>
      <c r="S7" s="10"/>
      <c r="T7" s="9"/>
      <c r="U7" s="9"/>
      <c r="V7" s="9"/>
      <c r="W7" s="9"/>
      <c r="X7" s="2"/>
      <c r="Y7" s="2"/>
      <c r="Z7" s="2"/>
    </row>
    <row r="8" spans="2:26" customFormat="1" ht="19.5" customHeight="1" x14ac:dyDescent="0.35">
      <c r="B8" s="7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2"/>
      <c r="Y8" s="2"/>
      <c r="Z8" s="2"/>
    </row>
    <row r="9" spans="2:26" customFormat="1" ht="19.5" customHeight="1" x14ac:dyDescent="0.35">
      <c r="B9" s="8" t="s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10"/>
      <c r="T9" s="9"/>
      <c r="U9" s="9"/>
      <c r="V9" s="9"/>
      <c r="W9" s="9"/>
      <c r="X9" s="2"/>
      <c r="Y9" s="2"/>
      <c r="Z9" s="2"/>
    </row>
    <row r="10" spans="2:26" customFormat="1" ht="19.5" customHeight="1" x14ac:dyDescent="0.3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9"/>
      <c r="Q10" s="9"/>
      <c r="R10" s="9"/>
      <c r="S10" s="10"/>
      <c r="T10" s="9"/>
      <c r="U10" s="9"/>
      <c r="V10" s="9"/>
      <c r="W10" s="9"/>
      <c r="X10" s="2"/>
      <c r="Y10" s="2"/>
      <c r="Z10" s="2"/>
    </row>
    <row r="11" spans="2:26" customFormat="1" ht="19.5" customHeight="1" x14ac:dyDescent="0.35">
      <c r="B11" s="7" t="s">
        <v>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"/>
      <c r="Y11" s="2"/>
      <c r="Z11" s="2"/>
    </row>
    <row r="12" spans="2:26" customFormat="1" ht="19.5" customHeight="1" x14ac:dyDescent="0.3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  <c r="Q12" s="9"/>
      <c r="R12" s="9"/>
      <c r="S12" s="10"/>
      <c r="T12" s="9"/>
      <c r="U12" s="9"/>
      <c r="V12" s="9"/>
      <c r="W12" s="9"/>
      <c r="X12" s="2"/>
      <c r="Y12" s="2"/>
      <c r="Z12" s="2"/>
    </row>
    <row r="13" spans="2:26" customFormat="1" ht="19.5" customHeight="1" x14ac:dyDescent="0.35">
      <c r="B13" s="12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2"/>
      <c r="Y13" s="2"/>
      <c r="Z13" s="2"/>
    </row>
    <row r="14" spans="2:26" customFormat="1" ht="19.5" customHeight="1" x14ac:dyDescent="0.35"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2"/>
      <c r="Y14" s="2"/>
      <c r="Z14" s="2"/>
    </row>
    <row r="15" spans="2:26" customFormat="1" ht="19.5" customHeight="1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/>
      <c r="R15" s="14"/>
      <c r="S15" s="15"/>
      <c r="T15" s="14"/>
      <c r="U15" s="14"/>
      <c r="V15" s="14"/>
      <c r="W15" s="14"/>
      <c r="X15" s="2"/>
      <c r="Y15" s="2"/>
      <c r="Z15" s="2"/>
    </row>
    <row r="16" spans="2:26" customFormat="1" ht="22.5" customHeight="1" x14ac:dyDescent="0.35">
      <c r="B16" s="12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"/>
      <c r="Y16" s="2"/>
      <c r="Z16" s="2"/>
    </row>
    <row r="17" spans="2:26" customFormat="1" ht="31.5" customHeight="1" x14ac:dyDescent="0.35">
      <c r="B17" s="12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2"/>
      <c r="Y17" s="2"/>
      <c r="Z17" s="2"/>
    </row>
    <row r="18" spans="2:26" customFormat="1" ht="15" customHeight="1" x14ac:dyDescent="0.35">
      <c r="B18" s="16" t="s">
        <v>11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2"/>
      <c r="Y18" s="2"/>
      <c r="Z18" s="2"/>
    </row>
    <row r="19" spans="2:26" s="10" customFormat="1" ht="54.75" customHeight="1" x14ac:dyDescent="0.35">
      <c r="B19" s="17" t="s">
        <v>12</v>
      </c>
      <c r="C19" s="18"/>
      <c r="D19" s="19" t="s">
        <v>13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20"/>
      <c r="Y19" s="20"/>
      <c r="Z19" s="20"/>
    </row>
    <row r="20" spans="2:26" s="10" customFormat="1" ht="63" customHeight="1" x14ac:dyDescent="0.35">
      <c r="B20" s="17"/>
      <c r="C20" s="21" t="s">
        <v>14</v>
      </c>
      <c r="D20" s="22" t="s">
        <v>15</v>
      </c>
      <c r="E20" s="23" t="s">
        <v>16</v>
      </c>
      <c r="F20" s="23"/>
      <c r="G20" s="23"/>
      <c r="H20" s="23" t="s">
        <v>17</v>
      </c>
      <c r="I20" s="23"/>
      <c r="J20" s="23"/>
      <c r="K20" s="24" t="s">
        <v>18</v>
      </c>
      <c r="L20" s="23" t="s">
        <v>19</v>
      </c>
      <c r="M20" s="23"/>
      <c r="N20" s="23"/>
      <c r="O20" s="23"/>
      <c r="P20" s="23" t="s">
        <v>20</v>
      </c>
      <c r="Q20" s="23"/>
      <c r="R20" s="24" t="s">
        <v>21</v>
      </c>
      <c r="S20" s="23" t="s">
        <v>22</v>
      </c>
      <c r="T20" s="23"/>
      <c r="U20" s="23" t="s">
        <v>23</v>
      </c>
      <c r="V20" s="23"/>
      <c r="W20" s="22" t="s">
        <v>24</v>
      </c>
      <c r="X20" s="20"/>
      <c r="Y20" s="20"/>
      <c r="Z20" s="25"/>
    </row>
    <row r="21" spans="2:26" s="10" customFormat="1" ht="54.75" customHeight="1" x14ac:dyDescent="0.35">
      <c r="B21" s="17"/>
      <c r="C21" s="21"/>
      <c r="D21" s="22"/>
      <c r="E21" s="24" t="s">
        <v>25</v>
      </c>
      <c r="F21" s="24" t="s">
        <v>26</v>
      </c>
      <c r="G21" s="24" t="s">
        <v>27</v>
      </c>
      <c r="H21" s="24" t="s">
        <v>25</v>
      </c>
      <c r="I21" s="24" t="s">
        <v>26</v>
      </c>
      <c r="J21" s="24" t="s">
        <v>27</v>
      </c>
      <c r="K21" s="24" t="s">
        <v>25</v>
      </c>
      <c r="L21" s="24" t="s">
        <v>28</v>
      </c>
      <c r="M21" s="24" t="s">
        <v>25</v>
      </c>
      <c r="N21" s="24" t="s">
        <v>26</v>
      </c>
      <c r="O21" s="24" t="s">
        <v>27</v>
      </c>
      <c r="P21" s="24" t="s">
        <v>25</v>
      </c>
      <c r="Q21" s="24" t="s">
        <v>26</v>
      </c>
      <c r="R21" s="24"/>
      <c r="S21" s="24" t="s">
        <v>25</v>
      </c>
      <c r="T21" s="24" t="s">
        <v>26</v>
      </c>
      <c r="U21" s="24" t="s">
        <v>25</v>
      </c>
      <c r="V21" s="24" t="s">
        <v>29</v>
      </c>
      <c r="W21" s="22"/>
      <c r="X21" s="26"/>
      <c r="Y21" s="26"/>
      <c r="Z21" s="20"/>
    </row>
    <row r="22" spans="2:26" s="10" customFormat="1" ht="24.75" customHeight="1" x14ac:dyDescent="0.35">
      <c r="B22" s="27">
        <v>45658</v>
      </c>
      <c r="C22" s="28">
        <v>18223762.25</v>
      </c>
      <c r="D22" s="28">
        <v>18075229.309999999</v>
      </c>
      <c r="E22" s="28">
        <v>116312433.25</v>
      </c>
      <c r="F22" s="29"/>
      <c r="G22" s="29"/>
      <c r="H22" s="28">
        <v>32966191.199999999</v>
      </c>
      <c r="I22" s="29"/>
      <c r="J22" s="29"/>
      <c r="K22" s="28"/>
      <c r="L22" s="27">
        <v>45658</v>
      </c>
      <c r="M22" s="28">
        <v>16483095.6</v>
      </c>
      <c r="N22" s="30"/>
      <c r="O22" s="29"/>
      <c r="P22" s="31"/>
      <c r="Q22" s="32">
        <v>11340</v>
      </c>
      <c r="R22" s="31"/>
      <c r="S22" s="28">
        <v>77366.880000000005</v>
      </c>
      <c r="T22" s="29"/>
      <c r="U22" s="28">
        <v>317094.84999999998</v>
      </c>
      <c r="V22" s="31"/>
      <c r="W22" s="28">
        <f>M22+S22+U22-Q22</f>
        <v>16866217.330000002</v>
      </c>
      <c r="X22" s="33">
        <f>SUM(E22:G22)</f>
        <v>116312433.25</v>
      </c>
      <c r="Y22" s="33">
        <f>SUM(H22:J22)</f>
        <v>32966191.199999999</v>
      </c>
      <c r="Z22" s="20"/>
    </row>
    <row r="23" spans="2:26" s="10" customFormat="1" ht="24.75" customHeight="1" x14ac:dyDescent="0.35">
      <c r="B23" s="27">
        <v>45689</v>
      </c>
      <c r="C23" s="28">
        <v>18232815.260000002</v>
      </c>
      <c r="D23" s="28">
        <v>18084282.32</v>
      </c>
      <c r="E23" s="28">
        <v>1513101.72</v>
      </c>
      <c r="F23" s="34">
        <v>6200000</v>
      </c>
      <c r="G23" s="29"/>
      <c r="H23" s="28">
        <v>16796197.32</v>
      </c>
      <c r="I23" s="34">
        <v>6200000</v>
      </c>
      <c r="J23" s="29"/>
      <c r="K23" s="28"/>
      <c r="L23" s="27">
        <v>45689</v>
      </c>
      <c r="M23" s="35">
        <v>16483095.6</v>
      </c>
      <c r="N23" s="35">
        <v>6200000</v>
      </c>
      <c r="O23" s="29"/>
      <c r="P23" s="31"/>
      <c r="Q23" s="31"/>
      <c r="R23" s="31"/>
      <c r="S23" s="28"/>
      <c r="T23" s="29"/>
      <c r="U23" s="36">
        <v>829514.34</v>
      </c>
      <c r="V23" s="31"/>
      <c r="W23" s="28">
        <f>M23+M24+M25+N23+U23</f>
        <v>40308807.260000005</v>
      </c>
      <c r="X23" s="33"/>
      <c r="Y23" s="33"/>
      <c r="Z23" s="20"/>
    </row>
    <row r="24" spans="2:26" s="10" customFormat="1" ht="24.75" customHeight="1" x14ac:dyDescent="0.35">
      <c r="B24" s="27">
        <v>45689</v>
      </c>
      <c r="C24" s="28"/>
      <c r="D24" s="28"/>
      <c r="E24" s="28"/>
      <c r="F24" s="29"/>
      <c r="G24" s="29"/>
      <c r="H24" s="28"/>
      <c r="I24" s="29"/>
      <c r="J24" s="29"/>
      <c r="K24" s="28"/>
      <c r="L24" s="27">
        <v>45658</v>
      </c>
      <c r="M24" s="35">
        <v>313101.71999999997</v>
      </c>
      <c r="N24" s="30"/>
      <c r="O24" s="29"/>
      <c r="P24" s="31"/>
      <c r="Q24" s="31"/>
      <c r="R24" s="31"/>
      <c r="S24" s="28"/>
      <c r="T24" s="29"/>
      <c r="U24" s="28"/>
      <c r="V24" s="31"/>
      <c r="W24" s="28"/>
      <c r="X24" s="33"/>
      <c r="Y24" s="33"/>
      <c r="Z24" s="20"/>
    </row>
    <row r="25" spans="2:26" s="10" customFormat="1" ht="24.75" customHeight="1" x14ac:dyDescent="0.35">
      <c r="B25" s="27">
        <v>45689</v>
      </c>
      <c r="C25" s="28"/>
      <c r="D25" s="28"/>
      <c r="E25" s="28"/>
      <c r="F25" s="29"/>
      <c r="G25" s="29"/>
      <c r="H25" s="28"/>
      <c r="I25" s="29"/>
      <c r="J25" s="29"/>
      <c r="K25" s="28"/>
      <c r="L25" s="27">
        <v>45717</v>
      </c>
      <c r="M25" s="35">
        <v>16483095.6</v>
      </c>
      <c r="N25" s="30"/>
      <c r="O25" s="29"/>
      <c r="P25" s="31"/>
      <c r="Q25" s="31"/>
      <c r="R25" s="31"/>
      <c r="S25" s="28"/>
      <c r="T25" s="29"/>
      <c r="U25" s="28"/>
      <c r="V25" s="31"/>
      <c r="W25" s="28"/>
      <c r="X25" s="33"/>
      <c r="Y25" s="33"/>
      <c r="Z25" s="20"/>
    </row>
    <row r="26" spans="2:26" s="10" customFormat="1" ht="24.75" customHeight="1" x14ac:dyDescent="0.35">
      <c r="B26" s="27">
        <v>45717</v>
      </c>
      <c r="C26" s="28">
        <v>18226313.870000001</v>
      </c>
      <c r="D26" s="28">
        <v>18077780.93</v>
      </c>
      <c r="E26" s="37">
        <v>322154.73</v>
      </c>
      <c r="F26" s="29"/>
      <c r="G26" s="29"/>
      <c r="H26" s="37">
        <v>17768872.850000001</v>
      </c>
      <c r="I26" s="29"/>
      <c r="J26" s="29"/>
      <c r="K26" s="28"/>
      <c r="L26" s="27">
        <v>45658</v>
      </c>
      <c r="M26" s="38">
        <v>963622.52</v>
      </c>
      <c r="N26" s="30"/>
      <c r="O26" s="29"/>
      <c r="P26" s="32">
        <v>5804.5</v>
      </c>
      <c r="Q26" s="32">
        <v>265894.93</v>
      </c>
      <c r="R26" s="31"/>
      <c r="S26" s="39">
        <v>7896.66</v>
      </c>
      <c r="T26" s="29"/>
      <c r="U26" s="28"/>
      <c r="V26" s="31"/>
      <c r="W26" s="28">
        <f>M26+M27+M28+S26-P26-Q26</f>
        <v>17505070.080000002</v>
      </c>
      <c r="X26" s="33"/>
      <c r="Y26" s="33"/>
      <c r="Z26" s="20"/>
    </row>
    <row r="27" spans="2:26" s="10" customFormat="1" ht="24.75" customHeight="1" x14ac:dyDescent="0.35">
      <c r="B27" s="27">
        <v>45717</v>
      </c>
      <c r="C27" s="28"/>
      <c r="D27" s="28"/>
      <c r="E27" s="37"/>
      <c r="F27" s="29"/>
      <c r="G27" s="29"/>
      <c r="H27" s="37"/>
      <c r="I27" s="29"/>
      <c r="J27" s="29"/>
      <c r="K27" s="28"/>
      <c r="L27" s="27">
        <v>45689</v>
      </c>
      <c r="M27" s="38">
        <v>322154.73</v>
      </c>
      <c r="N27" s="30"/>
      <c r="O27" s="29"/>
      <c r="P27" s="31"/>
      <c r="Q27" s="31"/>
      <c r="R27" s="31"/>
      <c r="S27" s="28"/>
      <c r="T27" s="29"/>
      <c r="U27" s="28"/>
      <c r="V27" s="31"/>
      <c r="W27" s="28"/>
      <c r="X27" s="33"/>
      <c r="Y27" s="33"/>
      <c r="Z27" s="20"/>
    </row>
    <row r="28" spans="2:26" s="10" customFormat="1" ht="24.75" customHeight="1" x14ac:dyDescent="0.35">
      <c r="B28" s="27">
        <v>45717</v>
      </c>
      <c r="C28" s="28"/>
      <c r="D28" s="28"/>
      <c r="E28" s="37"/>
      <c r="F28" s="29"/>
      <c r="G28" s="29"/>
      <c r="H28" s="37"/>
      <c r="I28" s="29"/>
      <c r="J28" s="29"/>
      <c r="K28" s="28"/>
      <c r="L28" s="27">
        <v>45748</v>
      </c>
      <c r="M28" s="38">
        <v>16483095.6</v>
      </c>
      <c r="N28" s="30"/>
      <c r="O28" s="29"/>
      <c r="P28" s="31"/>
      <c r="Q28" s="31"/>
      <c r="R28" s="31"/>
      <c r="S28" s="28"/>
      <c r="T28" s="29"/>
      <c r="U28" s="28"/>
      <c r="V28" s="31"/>
      <c r="W28" s="28"/>
      <c r="X28" s="33"/>
      <c r="Y28" s="33"/>
      <c r="Z28" s="20"/>
    </row>
    <row r="29" spans="2:26" s="10" customFormat="1" ht="24.75" customHeight="1" x14ac:dyDescent="0.35">
      <c r="B29" s="27">
        <v>45748</v>
      </c>
      <c r="C29" s="28">
        <v>18227311.859999999</v>
      </c>
      <c r="D29" s="28">
        <v>18078780.93</v>
      </c>
      <c r="E29" s="28">
        <v>64642897.469999999</v>
      </c>
      <c r="F29" s="29"/>
      <c r="G29" s="29"/>
      <c r="H29" s="37">
        <v>18975060.010000002</v>
      </c>
      <c r="I29" s="29"/>
      <c r="J29" s="29"/>
      <c r="K29" s="28">
        <v>1200000</v>
      </c>
      <c r="L29" s="27">
        <v>45658</v>
      </c>
      <c r="M29" s="40">
        <v>260202.49</v>
      </c>
      <c r="N29" s="30"/>
      <c r="O29" s="29"/>
      <c r="P29" s="31"/>
      <c r="Q29" s="31"/>
      <c r="R29" s="31"/>
      <c r="S29" s="28"/>
      <c r="T29" s="29"/>
      <c r="U29" s="28"/>
      <c r="V29" s="31"/>
      <c r="W29" s="28">
        <f>M29+M30+M31+M32</f>
        <v>18975060.010000002</v>
      </c>
      <c r="X29" s="33"/>
      <c r="Y29" s="33"/>
      <c r="Z29" s="20"/>
    </row>
    <row r="30" spans="2:26" s="10" customFormat="1" ht="24.75" customHeight="1" x14ac:dyDescent="0.35">
      <c r="B30" s="27">
        <v>45748</v>
      </c>
      <c r="C30" s="28"/>
      <c r="D30" s="28"/>
      <c r="E30" s="37"/>
      <c r="F30" s="29"/>
      <c r="G30" s="29"/>
      <c r="H30" s="37"/>
      <c r="I30" s="29"/>
      <c r="J30" s="29"/>
      <c r="K30" s="28"/>
      <c r="L30" s="27">
        <v>45689</v>
      </c>
      <c r="M30" s="40">
        <v>1225475.21</v>
      </c>
      <c r="N30" s="30"/>
      <c r="O30" s="29"/>
      <c r="P30" s="31"/>
      <c r="Q30" s="31"/>
      <c r="R30" s="31"/>
      <c r="S30" s="28"/>
      <c r="T30" s="29"/>
      <c r="U30" s="28"/>
      <c r="V30" s="31"/>
      <c r="W30" s="28"/>
      <c r="X30" s="33"/>
      <c r="Y30" s="33"/>
      <c r="Z30" s="20"/>
    </row>
    <row r="31" spans="2:26" s="10" customFormat="1" ht="24.75" customHeight="1" x14ac:dyDescent="0.35">
      <c r="B31" s="27">
        <v>45748</v>
      </c>
      <c r="C31" s="28"/>
      <c r="D31" s="28"/>
      <c r="E31" s="37"/>
      <c r="F31" s="29"/>
      <c r="G31" s="29"/>
      <c r="H31" s="37"/>
      <c r="I31" s="29"/>
      <c r="J31" s="29"/>
      <c r="K31" s="28"/>
      <c r="L31" s="27">
        <v>45717</v>
      </c>
      <c r="M31" s="40">
        <v>306286.71000000002</v>
      </c>
      <c r="N31" s="30"/>
      <c r="O31" s="29"/>
      <c r="P31" s="31"/>
      <c r="Q31" s="31"/>
      <c r="R31" s="31"/>
      <c r="S31" s="28"/>
      <c r="T31" s="29"/>
      <c r="U31" s="28"/>
      <c r="V31" s="31"/>
      <c r="W31" s="28"/>
      <c r="X31" s="33"/>
      <c r="Y31" s="33"/>
      <c r="Z31" s="20"/>
    </row>
    <row r="32" spans="2:26" s="10" customFormat="1" ht="24.75" customHeight="1" x14ac:dyDescent="0.35">
      <c r="B32" s="27">
        <v>45748</v>
      </c>
      <c r="C32" s="28"/>
      <c r="D32" s="28"/>
      <c r="E32" s="37"/>
      <c r="F32" s="29"/>
      <c r="G32" s="29"/>
      <c r="H32" s="37"/>
      <c r="I32" s="29"/>
      <c r="J32" s="29"/>
      <c r="K32" s="28"/>
      <c r="L32" s="27">
        <v>45778</v>
      </c>
      <c r="M32" s="40">
        <v>17183095.600000001</v>
      </c>
      <c r="N32" s="30"/>
      <c r="O32" s="29"/>
      <c r="P32" s="31"/>
      <c r="Q32" s="31"/>
      <c r="R32" s="31"/>
      <c r="S32" s="28"/>
      <c r="T32" s="29"/>
      <c r="U32" s="28"/>
      <c r="V32" s="31"/>
      <c r="W32" s="28"/>
      <c r="X32" s="33"/>
      <c r="Y32" s="33"/>
      <c r="Z32" s="20"/>
    </row>
    <row r="33" spans="1:26" s="10" customFormat="1" ht="24.75" customHeight="1" x14ac:dyDescent="0.35">
      <c r="B33" s="27">
        <v>45778</v>
      </c>
      <c r="C33" s="28">
        <v>18234723.600000001</v>
      </c>
      <c r="D33" s="28">
        <v>18086190.66</v>
      </c>
      <c r="E33" s="37">
        <v>307284.7</v>
      </c>
      <c r="F33" s="34">
        <v>1544905.14</v>
      </c>
      <c r="G33" s="29"/>
      <c r="H33" s="37">
        <v>19843571.02</v>
      </c>
      <c r="I33" s="34">
        <v>1544905.14</v>
      </c>
      <c r="J33" s="29"/>
      <c r="K33" s="28">
        <v>500000</v>
      </c>
      <c r="L33" s="27">
        <v>45717</v>
      </c>
      <c r="M33" s="40">
        <v>1226041.29</v>
      </c>
      <c r="N33" s="34">
        <v>1544905.14</v>
      </c>
      <c r="O33" s="29"/>
      <c r="P33" s="31"/>
      <c r="Q33" s="32">
        <v>500</v>
      </c>
      <c r="R33" s="31"/>
      <c r="S33" s="28"/>
      <c r="T33" s="29"/>
      <c r="U33" s="28"/>
      <c r="V33" s="31"/>
      <c r="W33" s="28">
        <f>M33+M34+N33-Q33</f>
        <v>4304880.5599999996</v>
      </c>
      <c r="X33" s="33"/>
      <c r="Y33" s="33"/>
      <c r="Z33" s="20"/>
    </row>
    <row r="34" spans="1:26" s="10" customFormat="1" ht="24.75" customHeight="1" x14ac:dyDescent="0.35">
      <c r="B34" s="27">
        <v>45778</v>
      </c>
      <c r="C34" s="28"/>
      <c r="D34" s="28"/>
      <c r="E34" s="37"/>
      <c r="F34" s="29"/>
      <c r="G34" s="29"/>
      <c r="H34" s="37"/>
      <c r="I34" s="29"/>
      <c r="J34" s="29"/>
      <c r="K34" s="28"/>
      <c r="L34" s="27">
        <v>45748</v>
      </c>
      <c r="M34" s="40">
        <v>1534434.13</v>
      </c>
      <c r="N34" s="30"/>
      <c r="O34" s="29"/>
      <c r="P34" s="31"/>
      <c r="Q34" s="31"/>
      <c r="R34" s="31"/>
      <c r="S34" s="28"/>
      <c r="T34" s="29"/>
      <c r="U34" s="28"/>
      <c r="V34" s="31"/>
      <c r="W34" s="28"/>
      <c r="X34" s="33"/>
      <c r="Y34" s="33"/>
      <c r="Z34" s="20"/>
    </row>
    <row r="35" spans="1:26" customFormat="1" ht="24.75" customHeight="1" x14ac:dyDescent="0.35">
      <c r="A35" s="10"/>
      <c r="B35" s="41"/>
      <c r="C35" s="42">
        <f>SUM(C22:C34)</f>
        <v>91144926.840000004</v>
      </c>
      <c r="D35" s="42">
        <f>SUM(D22:D34)</f>
        <v>90402264.149999991</v>
      </c>
      <c r="E35" s="42">
        <f>SUM(E22:E34)</f>
        <v>183097871.87</v>
      </c>
      <c r="F35" s="42">
        <f>SUM(F23:F34)</f>
        <v>7744905.1399999997</v>
      </c>
      <c r="G35" s="42">
        <f>SUM(G22:G22)</f>
        <v>0</v>
      </c>
      <c r="H35" s="43">
        <f>SUM(H22:H34)</f>
        <v>106349892.40000001</v>
      </c>
      <c r="I35" s="44">
        <f>SUM(I23:I34)</f>
        <v>7744905.1399999997</v>
      </c>
      <c r="J35" s="42">
        <f>SUM(J22:J22)</f>
        <v>0</v>
      </c>
      <c r="K35" s="42">
        <f>SUM(K29:K34)</f>
        <v>1700000</v>
      </c>
      <c r="L35" s="42"/>
      <c r="M35" s="45">
        <f>SUM(M22:M34)</f>
        <v>89266796.799999967</v>
      </c>
      <c r="N35" s="42">
        <f>SUM(N23:N34)</f>
        <v>7744905.1399999997</v>
      </c>
      <c r="O35" s="42">
        <f>SUM(O22:O22)</f>
        <v>0</v>
      </c>
      <c r="P35" s="42">
        <v>5804.5</v>
      </c>
      <c r="Q35" s="42">
        <f>SUM(Q22:Q34)</f>
        <v>277734.93</v>
      </c>
      <c r="R35" s="42">
        <f>SUM(R22:R22)</f>
        <v>0</v>
      </c>
      <c r="S35" s="42">
        <f>S22+S26</f>
        <v>85263.540000000008</v>
      </c>
      <c r="T35" s="42">
        <f>SUM(T22:T22)</f>
        <v>0</v>
      </c>
      <c r="U35" s="42">
        <f>SUM(U22:U25)</f>
        <v>1146609.19</v>
      </c>
      <c r="V35" s="42">
        <f>SUM(V22:V22)</f>
        <v>0</v>
      </c>
      <c r="W35" s="46">
        <f>SUM(W22:W34)</f>
        <v>97960035.24000001</v>
      </c>
      <c r="X35" s="33">
        <f>SUM(E35:G35)</f>
        <v>190842777.00999999</v>
      </c>
      <c r="Y35" s="33">
        <f>SUM(H35:J35)</f>
        <v>114094797.54000001</v>
      </c>
      <c r="Z35" s="2"/>
    </row>
    <row r="36" spans="1:26" customFormat="1" ht="24.25" customHeight="1" x14ac:dyDescent="0.35">
      <c r="A36" s="47"/>
      <c r="B36" s="48"/>
      <c r="C36" s="48"/>
      <c r="D36" s="48"/>
      <c r="E36" s="48"/>
      <c r="F36" s="48"/>
      <c r="G36" s="48"/>
      <c r="H36" s="49"/>
      <c r="I36" s="50"/>
      <c r="J36" s="48"/>
      <c r="K36" s="48"/>
      <c r="L36" s="48"/>
      <c r="M36" s="48"/>
      <c r="N36" s="48"/>
      <c r="O36" s="48"/>
      <c r="P36" s="48"/>
      <c r="Q36" s="51"/>
      <c r="R36" s="52"/>
      <c r="S36" s="53"/>
      <c r="T36" s="48"/>
      <c r="U36" s="54"/>
      <c r="V36" s="48"/>
      <c r="W36" s="48"/>
      <c r="X36" s="2"/>
      <c r="Y36" s="2"/>
      <c r="Z36" s="2"/>
    </row>
    <row r="37" spans="1:26" customFormat="1" ht="54.75" customHeight="1" x14ac:dyDescent="0.35">
      <c r="A37" s="47"/>
      <c r="B37" s="55" t="s">
        <v>30</v>
      </c>
      <c r="C37" s="55"/>
      <c r="D37" s="55"/>
      <c r="E37" s="55"/>
      <c r="F37" s="55"/>
      <c r="G37" s="55"/>
      <c r="H37" s="55"/>
      <c r="I37" s="55"/>
      <c r="J37" s="55"/>
      <c r="K37" s="9"/>
      <c r="L37" s="9"/>
      <c r="M37" s="9"/>
      <c r="N37" s="48"/>
      <c r="O37" s="48"/>
      <c r="P37" s="48"/>
      <c r="Q37" s="51"/>
      <c r="R37" s="52"/>
      <c r="S37" s="53"/>
      <c r="T37" s="48"/>
      <c r="U37" s="54"/>
      <c r="V37" s="48"/>
      <c r="W37" s="54"/>
      <c r="X37" s="2"/>
      <c r="Y37" s="2"/>
      <c r="Z37" s="2"/>
    </row>
    <row r="38" spans="1:26" customFormat="1" ht="15" customHeight="1" x14ac:dyDescent="0.35">
      <c r="A38" s="47"/>
      <c r="B38" s="56" t="s">
        <v>31</v>
      </c>
      <c r="C38" s="56"/>
      <c r="D38" s="56"/>
      <c r="E38" s="56"/>
      <c r="F38" s="56"/>
      <c r="G38" s="56"/>
      <c r="H38" s="56"/>
      <c r="I38" s="56"/>
      <c r="J38" s="56"/>
      <c r="K38" s="9"/>
      <c r="L38" s="9"/>
      <c r="M38" s="9"/>
      <c r="N38" s="48"/>
      <c r="O38" s="48"/>
      <c r="P38" s="48"/>
      <c r="Q38" s="51"/>
      <c r="R38" s="52"/>
      <c r="S38" s="53"/>
      <c r="T38" s="48"/>
      <c r="U38" s="48"/>
      <c r="V38" s="48"/>
      <c r="W38" s="48"/>
      <c r="X38" s="2"/>
      <c r="Y38" s="2"/>
      <c r="Z38" s="2"/>
    </row>
    <row r="39" spans="1:26" customFormat="1" x14ac:dyDescent="0.35">
      <c r="A39" s="47"/>
      <c r="B39" s="56"/>
      <c r="C39" s="56"/>
      <c r="D39" s="56"/>
      <c r="E39" s="56"/>
      <c r="F39" s="56"/>
      <c r="G39" s="56"/>
      <c r="H39" s="56"/>
      <c r="I39" s="56"/>
      <c r="J39" s="56"/>
      <c r="K39" s="9"/>
      <c r="L39" s="9"/>
      <c r="M39" s="9"/>
      <c r="N39" s="48"/>
      <c r="O39" s="57"/>
      <c r="P39" s="48"/>
      <c r="Q39" s="51"/>
      <c r="R39" s="52"/>
      <c r="S39" s="53"/>
      <c r="T39" s="48"/>
      <c r="U39" s="48"/>
      <c r="V39" s="48"/>
      <c r="W39" s="48"/>
      <c r="X39" s="2"/>
      <c r="Y39" s="2"/>
      <c r="Z39" s="2"/>
    </row>
    <row r="40" spans="1:26" customFormat="1" ht="15" customHeight="1" x14ac:dyDescent="0.35">
      <c r="A40" s="47"/>
      <c r="B40" s="58" t="s">
        <v>32</v>
      </c>
      <c r="C40" s="58"/>
      <c r="D40" s="58"/>
      <c r="E40" s="58"/>
      <c r="F40" s="58"/>
      <c r="G40" s="58"/>
      <c r="H40" s="58"/>
      <c r="I40" s="58"/>
      <c r="J40" s="58"/>
      <c r="K40" s="9"/>
      <c r="L40" s="9"/>
      <c r="M40" s="9"/>
      <c r="N40" s="48"/>
      <c r="O40" s="57"/>
      <c r="P40" s="48"/>
      <c r="Q40" s="51"/>
      <c r="R40" s="52"/>
      <c r="S40" s="53"/>
      <c r="T40" s="48"/>
      <c r="U40" s="48"/>
      <c r="V40" s="48"/>
      <c r="W40" s="48"/>
      <c r="X40" s="2"/>
      <c r="Y40" s="2"/>
      <c r="Z40" s="2"/>
    </row>
    <row r="41" spans="1:26" customFormat="1" ht="15" customHeight="1" x14ac:dyDescent="0.35">
      <c r="A41" s="47"/>
      <c r="B41" s="58" t="s">
        <v>33</v>
      </c>
      <c r="C41" s="58"/>
      <c r="D41" s="58"/>
      <c r="E41" s="58"/>
      <c r="F41" s="58"/>
      <c r="G41" s="58"/>
      <c r="H41" s="58"/>
      <c r="I41" s="58"/>
      <c r="J41" s="58"/>
      <c r="K41" s="9"/>
      <c r="L41" s="9"/>
      <c r="M41" s="9"/>
      <c r="N41" s="48"/>
      <c r="O41" s="57"/>
      <c r="P41" s="48"/>
      <c r="Q41" s="51"/>
      <c r="R41" s="52"/>
      <c r="S41" s="53"/>
      <c r="T41" s="48"/>
      <c r="U41" s="48"/>
      <c r="V41" s="48"/>
      <c r="W41" s="48"/>
      <c r="X41" s="2"/>
      <c r="Y41" s="2"/>
      <c r="Z41" s="2"/>
    </row>
    <row r="42" spans="1:26" customFormat="1" ht="15" customHeight="1" x14ac:dyDescent="0.35">
      <c r="A42" s="47"/>
      <c r="B42" s="58" t="s">
        <v>34</v>
      </c>
      <c r="C42" s="58"/>
      <c r="D42" s="58"/>
      <c r="E42" s="58"/>
      <c r="F42" s="58"/>
      <c r="G42" s="58"/>
      <c r="H42" s="58"/>
      <c r="I42" s="58"/>
      <c r="J42" s="58"/>
      <c r="K42" s="9"/>
      <c r="L42" s="9"/>
      <c r="M42" s="9"/>
      <c r="N42" s="48"/>
      <c r="O42" s="57"/>
      <c r="P42" s="48"/>
      <c r="Q42" s="51"/>
      <c r="R42" s="52"/>
      <c r="S42" s="53"/>
      <c r="T42" s="48"/>
      <c r="U42" s="48"/>
      <c r="V42" s="48"/>
      <c r="W42" s="48"/>
      <c r="X42" s="2"/>
      <c r="Y42" s="2"/>
      <c r="Z42" s="2"/>
    </row>
    <row r="43" spans="1:26" customFormat="1" ht="15" customHeight="1" x14ac:dyDescent="0.35">
      <c r="A43" s="47"/>
      <c r="B43" s="58" t="s">
        <v>35</v>
      </c>
      <c r="C43" s="58"/>
      <c r="D43" s="58"/>
      <c r="E43" s="58"/>
      <c r="F43" s="58"/>
      <c r="G43" s="58"/>
      <c r="H43" s="58"/>
      <c r="I43" s="58"/>
      <c r="J43" s="58"/>
      <c r="K43" s="9"/>
      <c r="L43" s="9"/>
      <c r="M43" s="9"/>
      <c r="N43" s="48"/>
      <c r="O43" s="57"/>
      <c r="P43" s="48"/>
      <c r="Q43" s="51"/>
      <c r="R43" s="52"/>
      <c r="S43" s="53"/>
      <c r="T43" s="48"/>
      <c r="U43" s="48"/>
      <c r="V43" s="48"/>
      <c r="W43" s="48"/>
      <c r="X43" s="2"/>
      <c r="Y43" s="2"/>
      <c r="Z43" s="2"/>
    </row>
    <row r="44" spans="1:26" customFormat="1" ht="15.75" customHeight="1" x14ac:dyDescent="0.35">
      <c r="A44" s="47"/>
      <c r="B44" s="58" t="s">
        <v>36</v>
      </c>
      <c r="C44" s="58"/>
      <c r="D44" s="58"/>
      <c r="E44" s="58"/>
      <c r="F44" s="58"/>
      <c r="G44" s="58"/>
      <c r="H44" s="58"/>
      <c r="I44" s="58"/>
      <c r="J44" s="58"/>
      <c r="K44" s="9"/>
      <c r="L44" s="9"/>
      <c r="M44" s="9"/>
      <c r="N44" s="48"/>
      <c r="O44" s="57"/>
      <c r="P44" s="48"/>
      <c r="Q44" s="51"/>
      <c r="R44" s="52"/>
      <c r="S44" s="53"/>
      <c r="T44" s="48"/>
      <c r="U44" s="48"/>
      <c r="V44" s="48"/>
      <c r="W44" s="48"/>
      <c r="X44" s="2"/>
      <c r="Y44" s="2"/>
      <c r="Z44" s="2"/>
    </row>
    <row r="45" spans="1:26" customFormat="1" ht="25.15" customHeight="1" x14ac:dyDescent="0.35">
      <c r="A45" s="47"/>
      <c r="B45" s="48"/>
      <c r="C45" s="48"/>
      <c r="D45" s="48"/>
      <c r="E45" s="54"/>
      <c r="F45" s="48"/>
      <c r="G45" s="48"/>
      <c r="H45" s="50"/>
      <c r="I45" s="50"/>
      <c r="J45" s="48"/>
      <c r="K45" s="9"/>
      <c r="L45" s="9"/>
      <c r="M45" s="9"/>
      <c r="N45" s="48"/>
      <c r="O45" s="57"/>
      <c r="P45" s="48"/>
      <c r="Q45" s="51"/>
      <c r="R45" s="52"/>
      <c r="S45" s="53"/>
      <c r="T45" s="48"/>
      <c r="U45" s="48"/>
      <c r="V45" s="48"/>
      <c r="W45" s="48"/>
      <c r="X45" s="2"/>
      <c r="Y45" s="2"/>
      <c r="Z45" s="2"/>
    </row>
    <row r="46" spans="1:26" customFormat="1" ht="24.25" customHeight="1" x14ac:dyDescent="0.35">
      <c r="A46" s="47"/>
      <c r="B46" s="55" t="s">
        <v>37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48"/>
      <c r="N46" s="59"/>
      <c r="O46" s="57"/>
      <c r="P46" s="48"/>
      <c r="Q46" s="51"/>
      <c r="R46" s="52"/>
      <c r="S46" s="53"/>
      <c r="T46" s="48"/>
      <c r="U46" s="48"/>
      <c r="V46" s="48"/>
      <c r="W46" s="48"/>
      <c r="X46" s="2"/>
      <c r="Y46" s="2"/>
      <c r="Z46" s="2"/>
    </row>
    <row r="47" spans="1:26" customFormat="1" ht="54.75" customHeight="1" x14ac:dyDescent="0.35">
      <c r="A47" s="47"/>
      <c r="B47" s="56" t="s">
        <v>31</v>
      </c>
      <c r="C47" s="56"/>
      <c r="D47" s="56"/>
      <c r="E47" s="56"/>
      <c r="F47" s="56"/>
      <c r="G47" s="24" t="s">
        <v>38</v>
      </c>
      <c r="H47" s="24" t="s">
        <v>39</v>
      </c>
      <c r="I47" s="24" t="s">
        <v>40</v>
      </c>
      <c r="J47" s="24" t="s">
        <v>41</v>
      </c>
      <c r="K47" s="24" t="s">
        <v>42</v>
      </c>
      <c r="L47" s="24" t="s">
        <v>43</v>
      </c>
      <c r="M47" s="48"/>
      <c r="N47" s="60"/>
      <c r="O47" s="57"/>
      <c r="P47" s="48"/>
      <c r="Q47" s="51"/>
      <c r="R47" s="52"/>
      <c r="S47" s="53"/>
      <c r="T47" s="48"/>
      <c r="U47" s="48"/>
      <c r="V47" s="48"/>
      <c r="W47" s="48"/>
      <c r="X47" s="2"/>
      <c r="Y47" s="2"/>
      <c r="Z47" s="2"/>
    </row>
    <row r="48" spans="1:26" customFormat="1" ht="54.75" customHeight="1" x14ac:dyDescent="0.35">
      <c r="A48" s="47"/>
      <c r="B48" s="61" t="s">
        <v>44</v>
      </c>
      <c r="C48" s="61"/>
      <c r="D48" s="61"/>
      <c r="E48" s="61"/>
      <c r="F48" s="61"/>
      <c r="G48" s="62">
        <v>1200000</v>
      </c>
      <c r="H48" s="63" t="s">
        <v>45</v>
      </c>
      <c r="I48" s="63">
        <v>200900010015421</v>
      </c>
      <c r="J48" s="64" t="s">
        <v>46</v>
      </c>
      <c r="K48" s="64" t="s">
        <v>46</v>
      </c>
      <c r="L48" s="63" t="s">
        <v>47</v>
      </c>
      <c r="M48" s="48"/>
      <c r="N48" s="60"/>
      <c r="O48" s="57"/>
      <c r="P48" s="65"/>
      <c r="Q48" s="66"/>
      <c r="R48" s="66"/>
      <c r="S48" s="66"/>
      <c r="T48" s="48"/>
      <c r="U48" s="48"/>
      <c r="V48" s="48"/>
      <c r="W48" s="48"/>
      <c r="X48" s="2"/>
      <c r="Y48" s="2"/>
      <c r="Z48" s="2"/>
    </row>
    <row r="49" spans="2:26" customFormat="1" ht="54.75" customHeight="1" x14ac:dyDescent="0.35">
      <c r="B49" s="61" t="s">
        <v>44</v>
      </c>
      <c r="C49" s="61"/>
      <c r="D49" s="61"/>
      <c r="E49" s="61"/>
      <c r="F49" s="61"/>
      <c r="G49" s="62">
        <v>500000</v>
      </c>
      <c r="H49" s="63" t="s">
        <v>45</v>
      </c>
      <c r="I49" s="63">
        <v>200900010015421</v>
      </c>
      <c r="J49" s="64" t="s">
        <v>48</v>
      </c>
      <c r="K49" s="64" t="s">
        <v>48</v>
      </c>
      <c r="L49" s="63" t="s">
        <v>47</v>
      </c>
      <c r="M49" s="48"/>
      <c r="N49" s="60"/>
      <c r="O49" s="57"/>
      <c r="P49" s="65"/>
      <c r="Q49" s="66"/>
      <c r="R49" s="66"/>
      <c r="S49" s="66"/>
      <c r="T49" s="48"/>
      <c r="U49" s="48"/>
      <c r="V49" s="48"/>
      <c r="W49" s="48"/>
      <c r="X49" s="2"/>
      <c r="Y49" s="2"/>
      <c r="Z49" s="2"/>
    </row>
    <row r="50" spans="2:26" customFormat="1" ht="26.15" customHeight="1" x14ac:dyDescent="0.35">
      <c r="B50" s="67" t="s">
        <v>49</v>
      </c>
      <c r="C50" s="67"/>
      <c r="D50" s="67"/>
      <c r="E50" s="67"/>
      <c r="F50" s="67"/>
      <c r="G50" s="68">
        <f>SUM(G48:G49)</f>
        <v>1700000</v>
      </c>
      <c r="H50" s="69"/>
      <c r="I50" s="69"/>
      <c r="J50" s="70"/>
      <c r="K50" s="70"/>
      <c r="L50" s="70"/>
      <c r="M50" s="48"/>
      <c r="N50" s="48"/>
      <c r="O50" s="48"/>
      <c r="P50" s="48"/>
      <c r="Q50" s="71"/>
      <c r="R50" s="48"/>
      <c r="S50" s="72"/>
      <c r="T50" s="48"/>
      <c r="U50" s="48"/>
      <c r="V50" s="48"/>
      <c r="W50" s="48"/>
      <c r="X50" s="2"/>
      <c r="Y50" s="2"/>
      <c r="Z50" s="2"/>
    </row>
    <row r="51" spans="2:26" customFormat="1" ht="22.25" customHeight="1" x14ac:dyDescent="0.35">
      <c r="B51" s="71"/>
      <c r="C51" s="71"/>
      <c r="D51" s="71"/>
      <c r="E51" s="71"/>
      <c r="F51" s="71"/>
      <c r="G51" s="71"/>
      <c r="H51" s="71"/>
      <c r="I51" s="66"/>
      <c r="J51" s="71"/>
      <c r="K51" s="71"/>
      <c r="L51" s="71"/>
      <c r="M51" s="48"/>
      <c r="N51" s="48"/>
      <c r="O51" s="48"/>
      <c r="P51" s="48"/>
      <c r="Q51" s="71"/>
      <c r="R51" s="48"/>
      <c r="S51" s="72"/>
      <c r="T51" s="48"/>
      <c r="U51" s="48"/>
      <c r="V51" s="48"/>
      <c r="W51" s="48"/>
      <c r="X51" s="2"/>
      <c r="Y51" s="2"/>
      <c r="Z51" s="2"/>
    </row>
    <row r="52" spans="2:26" customFormat="1" ht="19.5" customHeight="1" x14ac:dyDescent="0.35">
      <c r="B52" s="73" t="s">
        <v>50</v>
      </c>
      <c r="C52" s="73"/>
      <c r="D52" s="71"/>
      <c r="E52" s="71"/>
      <c r="F52" s="71"/>
      <c r="G52" s="71"/>
      <c r="H52" s="71"/>
      <c r="I52" s="66"/>
      <c r="J52" s="71"/>
      <c r="K52" s="71"/>
      <c r="L52" s="71"/>
      <c r="M52" s="48"/>
      <c r="N52" s="48"/>
      <c r="O52" s="48"/>
      <c r="P52" s="48"/>
      <c r="Q52" s="71"/>
      <c r="R52" s="48"/>
      <c r="S52" s="72"/>
      <c r="T52" s="48"/>
      <c r="U52" s="48"/>
      <c r="V52" s="48"/>
      <c r="W52" s="48"/>
      <c r="X52" s="2"/>
      <c r="Y52" s="2"/>
      <c r="Z52" s="2"/>
    </row>
    <row r="53" spans="2:26" customFormat="1" ht="192.15" customHeight="1" x14ac:dyDescent="0.35">
      <c r="B53" s="74" t="s">
        <v>51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5"/>
      <c r="N53" s="75"/>
      <c r="O53" s="75"/>
      <c r="P53" s="75"/>
      <c r="Q53" s="48"/>
      <c r="R53" s="48"/>
      <c r="S53" s="72"/>
      <c r="T53" s="48"/>
      <c r="U53" s="48"/>
      <c r="V53" s="48"/>
      <c r="W53" s="48"/>
      <c r="X53" s="2"/>
      <c r="Y53" s="2"/>
      <c r="Z53" s="2"/>
    </row>
    <row r="54" spans="2:26" customFormat="1" ht="103.5" customHeight="1" x14ac:dyDescent="0.35">
      <c r="B54" s="74" t="s">
        <v>52</v>
      </c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48"/>
      <c r="N54" s="48"/>
      <c r="O54" s="48"/>
      <c r="P54" s="48"/>
      <c r="Q54" s="48"/>
      <c r="R54" s="48"/>
      <c r="S54" s="72"/>
      <c r="T54" s="48"/>
      <c r="U54" s="48"/>
      <c r="V54" s="48"/>
      <c r="W54" s="48"/>
      <c r="X54" s="2"/>
      <c r="Y54" s="2"/>
      <c r="Z54" s="2"/>
    </row>
    <row r="55" spans="2:26" customFormat="1" ht="36.25" customHeight="1" x14ac:dyDescent="0.35">
      <c r="B55" s="76" t="s">
        <v>53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48"/>
      <c r="N55" s="48"/>
      <c r="O55" s="48"/>
      <c r="P55" s="48"/>
      <c r="Q55" s="48"/>
      <c r="R55" s="48"/>
      <c r="S55" s="72"/>
      <c r="T55" s="48"/>
      <c r="U55" s="48"/>
      <c r="V55" s="48"/>
      <c r="W55" s="48"/>
      <c r="X55" s="2"/>
      <c r="Y55" s="2"/>
      <c r="Z55" s="2"/>
    </row>
    <row r="56" spans="2:26" customFormat="1" ht="122.25" customHeight="1" x14ac:dyDescent="0.35">
      <c r="B56" s="77" t="s">
        <v>54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48"/>
      <c r="N56" s="48"/>
      <c r="O56" s="48"/>
      <c r="P56" s="48"/>
      <c r="Q56" s="48"/>
      <c r="R56" s="48"/>
      <c r="S56" s="72"/>
      <c r="T56" s="48"/>
      <c r="U56" s="48"/>
      <c r="V56" s="48"/>
      <c r="W56" s="48"/>
      <c r="X56" s="2"/>
      <c r="Y56" s="2"/>
      <c r="Z56" s="2"/>
    </row>
    <row r="57" spans="2:26" customFormat="1" ht="160.4" customHeight="1" x14ac:dyDescent="0.35">
      <c r="B57" s="74" t="s">
        <v>55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48"/>
      <c r="N57" s="48"/>
      <c r="O57" s="48"/>
      <c r="P57" s="48"/>
      <c r="Q57" s="48"/>
      <c r="R57" s="48"/>
      <c r="S57" s="72"/>
      <c r="T57" s="48"/>
      <c r="U57" s="48"/>
      <c r="V57" s="48"/>
      <c r="W57" s="48"/>
      <c r="X57" s="2"/>
      <c r="Y57" s="2"/>
      <c r="Z57" s="2"/>
    </row>
    <row r="58" spans="2:26" customFormat="1" ht="86.75" customHeight="1" x14ac:dyDescent="0.35">
      <c r="B58" s="74" t="s">
        <v>56</v>
      </c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48"/>
      <c r="N58" s="48"/>
      <c r="O58" s="48"/>
      <c r="P58" s="48"/>
      <c r="Q58" s="48"/>
      <c r="R58" s="48"/>
      <c r="S58" s="72"/>
      <c r="T58" s="48"/>
      <c r="U58" s="48"/>
      <c r="V58" s="48"/>
      <c r="W58" s="48"/>
      <c r="X58" s="2"/>
      <c r="Y58" s="2"/>
      <c r="Z58" s="2"/>
    </row>
    <row r="59" spans="2:26" customFormat="1" ht="20.5" customHeight="1" x14ac:dyDescent="0.35">
      <c r="B59" s="48"/>
      <c r="C59" s="48"/>
      <c r="D59" s="48"/>
      <c r="E59" s="48"/>
      <c r="F59" s="48"/>
      <c r="G59" s="48"/>
      <c r="H59" s="50"/>
      <c r="I59" s="50"/>
      <c r="J59" s="48"/>
      <c r="K59" s="48"/>
      <c r="L59" s="48"/>
      <c r="M59" s="48"/>
      <c r="N59" s="48"/>
      <c r="O59" s="48"/>
      <c r="P59" s="48"/>
      <c r="Q59" s="48"/>
      <c r="R59" s="78"/>
      <c r="S59" s="78"/>
      <c r="T59" s="78"/>
      <c r="U59" s="78"/>
      <c r="V59" s="48"/>
      <c r="W59" s="48"/>
      <c r="X59" s="2"/>
      <c r="Y59" s="2"/>
      <c r="Z59" s="2"/>
    </row>
    <row r="60" spans="2:26" customFormat="1" ht="54.75" customHeight="1" x14ac:dyDescent="0.35">
      <c r="B60" s="79" t="s">
        <v>57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48"/>
      <c r="N60" s="48"/>
      <c r="O60" s="48"/>
      <c r="P60" s="48"/>
      <c r="Q60" s="48"/>
      <c r="R60" s="78"/>
      <c r="S60" s="78"/>
      <c r="T60" s="78"/>
      <c r="U60" s="78"/>
      <c r="V60" s="48"/>
      <c r="W60" s="48"/>
      <c r="X60" s="2"/>
      <c r="Y60" s="2"/>
      <c r="Z60" s="2"/>
    </row>
    <row r="61" spans="2:26" customFormat="1" ht="54.75" customHeight="1" x14ac:dyDescent="0.35">
      <c r="B61" s="56" t="s">
        <v>40</v>
      </c>
      <c r="C61" s="56"/>
      <c r="D61" s="80" t="s">
        <v>58</v>
      </c>
      <c r="E61" s="56" t="s">
        <v>59</v>
      </c>
      <c r="F61" s="56"/>
      <c r="G61" s="24" t="s">
        <v>60</v>
      </c>
      <c r="H61" s="24" t="s">
        <v>61</v>
      </c>
      <c r="I61" s="24" t="s">
        <v>62</v>
      </c>
      <c r="J61" s="56" t="s">
        <v>63</v>
      </c>
      <c r="K61" s="56"/>
      <c r="L61" s="24" t="s">
        <v>64</v>
      </c>
      <c r="M61" s="48"/>
      <c r="N61" s="48"/>
      <c r="O61" s="48"/>
      <c r="P61" s="48"/>
      <c r="Q61" s="48"/>
      <c r="R61" s="78"/>
      <c r="S61" s="78"/>
      <c r="T61" s="78"/>
      <c r="U61" s="78"/>
      <c r="V61" s="48"/>
      <c r="W61" s="48"/>
      <c r="X61" s="2"/>
      <c r="Y61" s="2"/>
      <c r="Z61" s="2"/>
    </row>
    <row r="62" spans="2:26" customFormat="1" ht="44.75" customHeight="1" x14ac:dyDescent="0.35">
      <c r="B62" s="81" t="s">
        <v>65</v>
      </c>
      <c r="C62" s="81"/>
      <c r="D62" s="82">
        <v>45701</v>
      </c>
      <c r="E62" s="83" t="s">
        <v>66</v>
      </c>
      <c r="F62" s="83"/>
      <c r="G62" s="31">
        <v>4</v>
      </c>
      <c r="H62" s="31">
        <v>15000100</v>
      </c>
      <c r="I62" s="31" t="s">
        <v>67</v>
      </c>
      <c r="J62" s="83" t="s">
        <v>68</v>
      </c>
      <c r="K62" s="83"/>
      <c r="L62" s="84" t="s">
        <v>69</v>
      </c>
      <c r="M62" s="48"/>
      <c r="N62" s="48"/>
      <c r="O62" s="48"/>
      <c r="P62" s="48"/>
      <c r="Q62" s="48"/>
      <c r="R62" s="78"/>
      <c r="S62" s="78"/>
      <c r="T62" s="78"/>
      <c r="U62" s="78"/>
      <c r="V62" s="48"/>
      <c r="W62" s="48"/>
      <c r="X62" s="2"/>
      <c r="Y62" s="2"/>
      <c r="Z62" s="2"/>
    </row>
    <row r="63" spans="2:26" customFormat="1" ht="28.9" customHeight="1" x14ac:dyDescent="0.35">
      <c r="B63" s="81" t="s">
        <v>70</v>
      </c>
      <c r="C63" s="81"/>
      <c r="D63" s="82">
        <v>45796</v>
      </c>
      <c r="E63" s="85" t="s">
        <v>71</v>
      </c>
      <c r="F63" s="85"/>
      <c r="G63" s="31">
        <v>4</v>
      </c>
      <c r="H63" s="31">
        <v>15000100</v>
      </c>
      <c r="I63" s="31" t="s">
        <v>67</v>
      </c>
      <c r="J63" s="85" t="s">
        <v>72</v>
      </c>
      <c r="K63" s="85"/>
      <c r="L63" s="86">
        <v>1544905.14</v>
      </c>
      <c r="M63" s="48"/>
      <c r="N63" s="48"/>
      <c r="O63" s="48"/>
      <c r="P63" s="48"/>
      <c r="Q63" s="48"/>
      <c r="R63" s="78"/>
      <c r="S63" s="78"/>
      <c r="T63" s="78"/>
      <c r="U63" s="78"/>
      <c r="V63" s="48"/>
      <c r="W63" s="48"/>
      <c r="X63" s="2"/>
      <c r="Y63" s="2"/>
      <c r="Z63" s="2"/>
    </row>
    <row r="64" spans="2:26" customFormat="1" ht="26.15" customHeight="1" x14ac:dyDescent="0.35">
      <c r="B64" s="87"/>
      <c r="C64" s="87"/>
      <c r="D64" s="88"/>
      <c r="E64" s="87"/>
      <c r="F64" s="87"/>
      <c r="G64" s="88"/>
      <c r="H64" s="89"/>
      <c r="I64" s="89"/>
      <c r="J64" s="87"/>
      <c r="K64" s="87"/>
      <c r="L64" s="89"/>
      <c r="M64" s="48"/>
      <c r="N64" s="48"/>
      <c r="O64" s="48"/>
      <c r="P64" s="48"/>
      <c r="Q64" s="48"/>
      <c r="R64" s="78"/>
      <c r="S64" s="78"/>
      <c r="T64" s="78"/>
      <c r="U64" s="78"/>
      <c r="V64" s="48"/>
      <c r="W64" s="48"/>
      <c r="X64" s="2"/>
      <c r="Y64" s="2"/>
      <c r="Z64" s="2"/>
    </row>
    <row r="65" spans="2:26" customFormat="1" ht="25.15" customHeight="1" x14ac:dyDescent="0.35">
      <c r="B65" s="90" t="s">
        <v>73</v>
      </c>
      <c r="C65" s="90"/>
      <c r="D65" s="90"/>
      <c r="E65" s="90"/>
      <c r="F65" s="90"/>
      <c r="G65" s="90"/>
      <c r="H65" s="90"/>
      <c r="I65" s="90"/>
      <c r="J65" s="90"/>
      <c r="K65" s="90"/>
      <c r="L65" s="91">
        <v>7744905.1399999997</v>
      </c>
      <c r="M65" s="48"/>
      <c r="N65" s="48"/>
      <c r="O65" s="48"/>
      <c r="P65" s="48"/>
      <c r="Q65" s="48"/>
      <c r="R65" s="78"/>
      <c r="S65" s="78"/>
      <c r="T65" s="78"/>
      <c r="U65" s="78"/>
      <c r="V65" s="48"/>
      <c r="W65" s="48"/>
      <c r="X65" s="2"/>
      <c r="Y65" s="2"/>
      <c r="Z65" s="2"/>
    </row>
    <row r="66" spans="2:26" customFormat="1" ht="13.9" customHeight="1" x14ac:dyDescent="0.35">
      <c r="B66" s="92" t="s">
        <v>74</v>
      </c>
      <c r="C66" s="92"/>
      <c r="D66" s="92"/>
      <c r="E66" s="92"/>
      <c r="F66" s="92"/>
      <c r="G66" s="92"/>
      <c r="H66" s="92"/>
      <c r="I66" s="92"/>
      <c r="J66" s="92"/>
      <c r="K66" s="92"/>
      <c r="L66" s="48"/>
      <c r="M66" s="48"/>
      <c r="N66" s="48"/>
      <c r="O66" s="48"/>
      <c r="P66" s="48"/>
      <c r="Q66" s="48"/>
      <c r="R66" s="78"/>
      <c r="S66" s="78"/>
      <c r="T66" s="78"/>
      <c r="U66" s="78"/>
      <c r="V66" s="48"/>
      <c r="W66" s="48"/>
      <c r="X66" s="2"/>
      <c r="Y66" s="2"/>
      <c r="Z66" s="2"/>
    </row>
    <row r="67" spans="2:26" customFormat="1" ht="54.75" customHeight="1" x14ac:dyDescent="0.35">
      <c r="B67" s="48"/>
      <c r="C67" s="48"/>
      <c r="D67" s="48"/>
      <c r="E67" s="48"/>
      <c r="F67" s="48"/>
      <c r="G67" s="48"/>
      <c r="H67" s="50"/>
      <c r="I67" s="50"/>
      <c r="J67" s="48"/>
      <c r="K67" s="48"/>
      <c r="L67" s="48"/>
      <c r="M67" s="48"/>
      <c r="N67" s="48"/>
      <c r="O67" s="48"/>
      <c r="P67" s="48"/>
      <c r="Q67" s="48"/>
      <c r="R67" s="78"/>
      <c r="S67" s="78"/>
      <c r="T67" s="78"/>
      <c r="U67" s="78"/>
      <c r="V67" s="48"/>
      <c r="W67" s="48"/>
      <c r="X67" s="2"/>
      <c r="Y67" s="2"/>
      <c r="Z67" s="2"/>
    </row>
    <row r="68" spans="2:26" customFormat="1" ht="54.75" customHeight="1" x14ac:dyDescent="0.35">
      <c r="B68" s="48"/>
      <c r="C68" s="48"/>
      <c r="D68" s="48"/>
      <c r="E68" s="48"/>
      <c r="F68" s="48"/>
      <c r="G68" s="48"/>
      <c r="H68" s="50"/>
      <c r="I68" s="50"/>
      <c r="J68" s="48"/>
      <c r="K68" s="48"/>
      <c r="L68" s="48"/>
      <c r="M68" s="48"/>
      <c r="N68" s="48"/>
      <c r="O68" s="48"/>
      <c r="P68" s="48"/>
      <c r="Q68" s="48"/>
      <c r="R68" s="78"/>
      <c r="S68" s="78"/>
      <c r="T68" s="78"/>
      <c r="U68" s="78"/>
      <c r="V68" s="48"/>
      <c r="W68" s="48"/>
      <c r="X68" s="2"/>
      <c r="Y68" s="2"/>
      <c r="Z68" s="2"/>
    </row>
    <row r="69" spans="2:26" customFormat="1" ht="54.75" customHeight="1" x14ac:dyDescent="0.35">
      <c r="B69" s="48"/>
      <c r="C69" s="48"/>
      <c r="D69" s="48"/>
      <c r="E69" s="48"/>
      <c r="F69" s="48"/>
      <c r="G69" s="48"/>
      <c r="H69" s="50"/>
      <c r="I69" s="50"/>
      <c r="J69" s="48"/>
      <c r="K69" s="48"/>
      <c r="L69" s="48"/>
      <c r="M69" s="48"/>
      <c r="N69" s="48"/>
      <c r="O69" s="48"/>
      <c r="P69" s="48"/>
      <c r="Q69" s="48"/>
      <c r="R69" s="78"/>
      <c r="S69" s="78"/>
      <c r="T69" s="78"/>
      <c r="U69" s="78"/>
      <c r="V69" s="48"/>
      <c r="W69" s="48"/>
      <c r="X69" s="2"/>
      <c r="Y69" s="2"/>
      <c r="Z69" s="2"/>
    </row>
    <row r="70" spans="2:26" customFormat="1" ht="54.75" customHeight="1" x14ac:dyDescent="0.35">
      <c r="B70" s="48"/>
      <c r="C70" s="48"/>
      <c r="D70" s="48"/>
      <c r="E70" s="48"/>
      <c r="F70" s="48"/>
      <c r="G70" s="48"/>
      <c r="H70" s="50"/>
      <c r="I70" s="50"/>
      <c r="J70" s="48"/>
      <c r="K70" s="48"/>
      <c r="L70" s="48"/>
      <c r="M70" s="48"/>
      <c r="N70" s="48"/>
      <c r="O70" s="48"/>
      <c r="P70" s="48"/>
      <c r="Q70" s="48"/>
      <c r="R70" s="78"/>
      <c r="S70" s="78"/>
      <c r="T70" s="78"/>
      <c r="U70" s="78"/>
      <c r="V70" s="48"/>
      <c r="W70" s="48"/>
      <c r="X70" s="2"/>
      <c r="Y70" s="2"/>
      <c r="Z70" s="2"/>
    </row>
    <row r="71" spans="2:26" customFormat="1" ht="54.75" customHeight="1" x14ac:dyDescent="0.35">
      <c r="B71" s="48"/>
      <c r="C71" s="48"/>
      <c r="D71" s="48"/>
      <c r="E71" s="48"/>
      <c r="F71" s="48"/>
      <c r="G71" s="48"/>
      <c r="H71" s="50"/>
      <c r="I71" s="50"/>
      <c r="J71" s="48"/>
      <c r="K71" s="48"/>
      <c r="L71" s="48"/>
      <c r="M71" s="48"/>
      <c r="N71" s="48"/>
      <c r="O71" s="48"/>
      <c r="P71" s="48"/>
      <c r="Q71" s="48"/>
      <c r="R71" s="78"/>
      <c r="S71" s="78"/>
      <c r="T71" s="78"/>
      <c r="U71" s="78"/>
      <c r="V71" s="48"/>
      <c r="W71" s="48"/>
      <c r="X71" s="2"/>
      <c r="Y71" s="2"/>
      <c r="Z71" s="2"/>
    </row>
    <row r="72" spans="2:26" customFormat="1" ht="54.75" customHeight="1" x14ac:dyDescent="0.35">
      <c r="B72" s="48"/>
      <c r="C72" s="48"/>
      <c r="D72" s="48"/>
      <c r="E72" s="48"/>
      <c r="F72" s="48"/>
      <c r="G72" s="48"/>
      <c r="H72" s="50"/>
      <c r="I72" s="50"/>
      <c r="J72" s="48"/>
      <c r="K72" s="48"/>
      <c r="L72" s="48"/>
      <c r="M72" s="48"/>
      <c r="N72" s="48"/>
      <c r="O72" s="48"/>
      <c r="P72" s="48"/>
      <c r="Q72" s="48"/>
      <c r="R72" s="78"/>
      <c r="S72" s="78"/>
      <c r="T72" s="78"/>
      <c r="U72" s="78"/>
      <c r="V72" s="48"/>
      <c r="W72" s="48"/>
      <c r="X72" s="2"/>
      <c r="Y72" s="2"/>
      <c r="Z72" s="2"/>
    </row>
    <row r="73" spans="2:26" customFormat="1" ht="54.75" customHeight="1" x14ac:dyDescent="0.35">
      <c r="B73" s="48"/>
      <c r="C73" s="48"/>
      <c r="D73" s="48"/>
      <c r="E73" s="48"/>
      <c r="F73" s="48"/>
      <c r="G73" s="48"/>
      <c r="H73" s="50"/>
      <c r="I73" s="50"/>
      <c r="J73" s="48"/>
      <c r="K73" s="48"/>
      <c r="L73" s="48"/>
      <c r="M73" s="48"/>
      <c r="N73" s="48"/>
      <c r="O73" s="48"/>
      <c r="P73" s="48"/>
      <c r="Q73" s="48"/>
      <c r="R73" s="48"/>
      <c r="S73" s="72"/>
      <c r="T73" s="48"/>
      <c r="U73" s="48"/>
      <c r="V73" s="48"/>
      <c r="W73" s="48"/>
      <c r="X73" s="2"/>
      <c r="Y73" s="2"/>
      <c r="Z73" s="2"/>
    </row>
    <row r="74" spans="2:26" customFormat="1" ht="54.75" customHeight="1" x14ac:dyDescent="0.35">
      <c r="B74" s="48"/>
      <c r="C74" s="48"/>
      <c r="D74" s="48"/>
      <c r="E74" s="48"/>
      <c r="F74" s="48"/>
      <c r="G74" s="48"/>
      <c r="H74" s="50"/>
      <c r="I74" s="50"/>
      <c r="J74" s="48"/>
      <c r="K74" s="48"/>
      <c r="L74" s="48"/>
      <c r="M74" s="48"/>
      <c r="N74" s="48"/>
      <c r="O74" s="48"/>
      <c r="P74" s="48"/>
      <c r="Q74" s="48"/>
      <c r="R74" s="48"/>
      <c r="S74" s="72"/>
      <c r="T74" s="48"/>
      <c r="U74" s="48"/>
      <c r="V74" s="48"/>
      <c r="W74" s="48"/>
      <c r="X74" s="2"/>
      <c r="Y74" s="2"/>
      <c r="Z74" s="2"/>
    </row>
    <row r="75" spans="2:26" customFormat="1" ht="54.75" customHeight="1" x14ac:dyDescent="0.35">
      <c r="B75" s="48"/>
      <c r="C75" s="48"/>
      <c r="D75" s="48"/>
      <c r="E75" s="48"/>
      <c r="F75" s="48"/>
      <c r="G75" s="48"/>
      <c r="H75" s="50"/>
      <c r="I75" s="50"/>
      <c r="J75" s="48"/>
      <c r="K75" s="48"/>
      <c r="L75" s="48"/>
      <c r="M75" s="48"/>
      <c r="N75" s="48"/>
      <c r="O75" s="48"/>
      <c r="P75" s="48"/>
      <c r="Q75" s="48"/>
      <c r="R75" s="48"/>
      <c r="S75" s="72"/>
      <c r="T75" s="48"/>
      <c r="U75" s="48"/>
      <c r="V75" s="48"/>
      <c r="W75" s="48"/>
      <c r="X75" s="2"/>
      <c r="Y75" s="2"/>
      <c r="Z75" s="2"/>
    </row>
    <row r="76" spans="2:26" customFormat="1" ht="54.75" customHeight="1" x14ac:dyDescent="0.35">
      <c r="B76" s="48"/>
      <c r="C76" s="48"/>
      <c r="D76" s="48"/>
      <c r="E76" s="48"/>
      <c r="F76" s="48"/>
      <c r="G76" s="48"/>
      <c r="H76" s="50"/>
      <c r="I76" s="50"/>
      <c r="J76" s="48"/>
      <c r="K76" s="48"/>
      <c r="L76" s="48"/>
      <c r="M76" s="48"/>
      <c r="N76" s="48"/>
      <c r="O76" s="48"/>
      <c r="P76" s="48"/>
      <c r="Q76" s="48"/>
      <c r="R76" s="48"/>
      <c r="S76" s="72"/>
      <c r="T76" s="48"/>
      <c r="U76" s="48"/>
      <c r="V76" s="48"/>
      <c r="W76" s="48"/>
      <c r="X76" s="2"/>
      <c r="Y76" s="2"/>
      <c r="Z76" s="2"/>
    </row>
    <row r="77" spans="2:26" customFormat="1" ht="54.75" customHeight="1" x14ac:dyDescent="0.35">
      <c r="B77" s="48"/>
      <c r="C77" s="48"/>
      <c r="D77" s="48"/>
      <c r="E77" s="48"/>
      <c r="F77" s="48"/>
      <c r="G77" s="48"/>
      <c r="H77" s="50"/>
      <c r="I77" s="50"/>
      <c r="J77" s="48"/>
      <c r="K77" s="48"/>
      <c r="L77" s="48"/>
      <c r="M77" s="48"/>
      <c r="N77" s="48"/>
      <c r="O77" s="48"/>
      <c r="P77" s="48"/>
      <c r="Q77" s="48"/>
      <c r="R77" s="48"/>
      <c r="S77" s="72"/>
      <c r="T77" s="48"/>
      <c r="U77" s="48"/>
      <c r="V77" s="48"/>
      <c r="W77" s="48"/>
      <c r="X77" s="2"/>
      <c r="Y77" s="2"/>
      <c r="Z77" s="2"/>
    </row>
    <row r="78" spans="2:26" customFormat="1" ht="54.75" customHeight="1" x14ac:dyDescent="0.35">
      <c r="B78" s="48"/>
      <c r="C78" s="48"/>
      <c r="D78" s="48"/>
      <c r="E78" s="48"/>
      <c r="F78" s="48"/>
      <c r="G78" s="48"/>
      <c r="H78" s="50"/>
      <c r="I78" s="50"/>
      <c r="J78" s="48"/>
      <c r="K78" s="48"/>
      <c r="L78" s="48"/>
      <c r="M78" s="48"/>
      <c r="N78" s="48"/>
      <c r="O78" s="48"/>
      <c r="P78" s="48"/>
      <c r="Q78" s="48"/>
      <c r="R78" s="48"/>
      <c r="S78" s="72"/>
      <c r="T78" s="48"/>
      <c r="U78" s="48"/>
      <c r="V78" s="48"/>
      <c r="W78" s="48"/>
      <c r="X78" s="2"/>
      <c r="Y78" s="2"/>
      <c r="Z78" s="2"/>
    </row>
    <row r="79" spans="2:26" customFormat="1" ht="54.75" customHeight="1" x14ac:dyDescent="0.35">
      <c r="B79" s="48"/>
      <c r="C79" s="48"/>
      <c r="D79" s="48"/>
      <c r="E79" s="48"/>
      <c r="F79" s="48"/>
      <c r="G79" s="48"/>
      <c r="H79" s="50"/>
      <c r="I79" s="50"/>
      <c r="J79" s="48"/>
      <c r="K79" s="48"/>
      <c r="L79" s="48"/>
      <c r="M79" s="48"/>
      <c r="N79" s="48"/>
      <c r="O79" s="48"/>
      <c r="P79" s="48"/>
      <c r="Q79" s="48"/>
      <c r="R79" s="48"/>
      <c r="S79" s="72"/>
      <c r="T79" s="48"/>
      <c r="U79" s="48"/>
      <c r="V79" s="48"/>
      <c r="W79" s="48"/>
      <c r="X79" s="2"/>
      <c r="Y79" s="2"/>
      <c r="Z79" s="2"/>
    </row>
    <row r="80" spans="2:26" customFormat="1" ht="54.75" customHeight="1" x14ac:dyDescent="0.35">
      <c r="B80" s="48"/>
      <c r="C80" s="48"/>
      <c r="D80" s="48"/>
      <c r="E80" s="48"/>
      <c r="F80" s="48"/>
      <c r="G80" s="48"/>
      <c r="H80" s="50"/>
      <c r="I80" s="50"/>
      <c r="J80" s="48"/>
      <c r="K80" s="48"/>
      <c r="L80" s="48"/>
      <c r="M80" s="48"/>
      <c r="N80" s="48"/>
      <c r="O80" s="48"/>
      <c r="P80" s="48"/>
      <c r="Q80" s="48"/>
      <c r="R80" s="48"/>
      <c r="S80" s="72"/>
      <c r="T80" s="48"/>
      <c r="U80" s="48"/>
      <c r="V80" s="48"/>
      <c r="W80" s="48"/>
      <c r="X80" s="2"/>
      <c r="Y80" s="2"/>
      <c r="Z80" s="2"/>
    </row>
    <row r="81" spans="2:26" customFormat="1" ht="54.75" customHeight="1" x14ac:dyDescent="0.35">
      <c r="B81" s="48"/>
      <c r="C81" s="48"/>
      <c r="D81" s="48"/>
      <c r="E81" s="48"/>
      <c r="F81" s="48"/>
      <c r="G81" s="48"/>
      <c r="H81" s="50"/>
      <c r="I81" s="50"/>
      <c r="J81" s="48"/>
      <c r="K81" s="48"/>
      <c r="L81" s="48"/>
      <c r="M81" s="48"/>
      <c r="N81" s="48"/>
      <c r="O81" s="48"/>
      <c r="P81" s="48"/>
      <c r="Q81" s="48"/>
      <c r="R81" s="48"/>
      <c r="S81" s="72"/>
      <c r="T81" s="48"/>
      <c r="U81" s="48"/>
      <c r="V81" s="48"/>
      <c r="W81" s="48"/>
      <c r="X81" s="2"/>
      <c r="Y81" s="2"/>
      <c r="Z81" s="2"/>
    </row>
    <row r="82" spans="2:26" customFormat="1" ht="54.75" customHeight="1" x14ac:dyDescent="0.35">
      <c r="B82" s="93"/>
      <c r="C82" s="93"/>
      <c r="D82" s="93"/>
      <c r="E82" s="93"/>
      <c r="F82" s="93"/>
      <c r="G82" s="93"/>
      <c r="H82" s="94"/>
      <c r="I82" s="94"/>
      <c r="J82" s="93"/>
      <c r="K82" s="93"/>
      <c r="L82" s="93"/>
      <c r="M82" s="93"/>
      <c r="N82" s="93"/>
      <c r="O82" s="93"/>
      <c r="P82" s="93"/>
      <c r="Q82" s="93"/>
      <c r="R82" s="93"/>
      <c r="S82" s="95"/>
      <c r="T82" s="93"/>
      <c r="U82" s="93"/>
      <c r="V82" s="93"/>
      <c r="W82" s="93"/>
      <c r="X82" s="2"/>
      <c r="Y82" s="2"/>
      <c r="Z82" s="2"/>
    </row>
    <row r="83" spans="2:26" customFormat="1" ht="54.75" customHeight="1" x14ac:dyDescent="0.35">
      <c r="B83" s="93"/>
      <c r="C83" s="93"/>
      <c r="D83" s="93"/>
      <c r="E83" s="93"/>
      <c r="F83" s="93"/>
      <c r="G83" s="93"/>
      <c r="H83" s="94"/>
      <c r="I83" s="94"/>
      <c r="J83" s="93"/>
      <c r="K83" s="93"/>
      <c r="L83" s="93"/>
      <c r="M83" s="93"/>
      <c r="N83" s="93"/>
      <c r="O83" s="93"/>
      <c r="P83" s="93"/>
      <c r="Q83" s="93"/>
      <c r="R83" s="93"/>
      <c r="S83" s="95"/>
      <c r="T83" s="93"/>
      <c r="U83" s="93"/>
      <c r="V83" s="93"/>
      <c r="W83" s="93"/>
      <c r="X83" s="2"/>
      <c r="Y83" s="2"/>
      <c r="Z83" s="2"/>
    </row>
    <row r="84" spans="2:26" customFormat="1" ht="54.75" customHeight="1" x14ac:dyDescent="0.35">
      <c r="B84" s="93"/>
      <c r="C84" s="93"/>
      <c r="D84" s="93"/>
      <c r="E84" s="93"/>
      <c r="F84" s="93"/>
      <c r="G84" s="93"/>
      <c r="H84" s="94"/>
      <c r="I84" s="94"/>
      <c r="J84" s="93"/>
      <c r="K84" s="93"/>
      <c r="L84" s="93"/>
      <c r="M84" s="93"/>
      <c r="N84" s="93"/>
      <c r="O84" s="93"/>
      <c r="P84" s="93"/>
      <c r="Q84" s="93"/>
      <c r="R84" s="93"/>
      <c r="S84" s="95"/>
      <c r="T84" s="93"/>
      <c r="U84" s="93"/>
      <c r="V84" s="93"/>
      <c r="W84" s="93"/>
      <c r="X84" s="2"/>
      <c r="Y84" s="2"/>
      <c r="Z84" s="2"/>
    </row>
    <row r="85" spans="2:26" customFormat="1" ht="54.75" customHeight="1" x14ac:dyDescent="0.35">
      <c r="B85" s="93"/>
      <c r="C85" s="93"/>
      <c r="D85" s="93"/>
      <c r="E85" s="93"/>
      <c r="F85" s="93"/>
      <c r="G85" s="93"/>
      <c r="H85" s="94"/>
      <c r="I85" s="94"/>
      <c r="J85" s="93"/>
      <c r="K85" s="93"/>
      <c r="L85" s="93"/>
      <c r="M85" s="93"/>
      <c r="N85" s="93"/>
      <c r="O85" s="93"/>
      <c r="P85" s="93"/>
      <c r="Q85" s="93"/>
      <c r="R85" s="93"/>
      <c r="S85" s="95"/>
      <c r="T85" s="93"/>
      <c r="U85" s="93"/>
      <c r="V85" s="93"/>
      <c r="W85" s="93"/>
      <c r="X85" s="2"/>
      <c r="Y85" s="2"/>
      <c r="Z85" s="2"/>
    </row>
  </sheetData>
  <mergeCells count="61">
    <mergeCell ref="B65:K65"/>
    <mergeCell ref="B66:K66"/>
    <mergeCell ref="B63:C63"/>
    <mergeCell ref="E63:F63"/>
    <mergeCell ref="J63:K63"/>
    <mergeCell ref="B64:C64"/>
    <mergeCell ref="E64:F64"/>
    <mergeCell ref="J64:K64"/>
    <mergeCell ref="B60:L60"/>
    <mergeCell ref="B61:C61"/>
    <mergeCell ref="E61:F61"/>
    <mergeCell ref="J61:K61"/>
    <mergeCell ref="B62:C62"/>
    <mergeCell ref="E62:F62"/>
    <mergeCell ref="J62:K62"/>
    <mergeCell ref="B53:L53"/>
    <mergeCell ref="B54:L54"/>
    <mergeCell ref="B55:L55"/>
    <mergeCell ref="B56:L56"/>
    <mergeCell ref="B57:L57"/>
    <mergeCell ref="B58:L58"/>
    <mergeCell ref="B46:L46"/>
    <mergeCell ref="B47:F47"/>
    <mergeCell ref="B48:F48"/>
    <mergeCell ref="B49:F49"/>
    <mergeCell ref="B50:F50"/>
    <mergeCell ref="B52:C52"/>
    <mergeCell ref="B38:J39"/>
    <mergeCell ref="B40:J40"/>
    <mergeCell ref="B41:J41"/>
    <mergeCell ref="B42:J42"/>
    <mergeCell ref="B43:J43"/>
    <mergeCell ref="B44:J44"/>
    <mergeCell ref="L20:O20"/>
    <mergeCell ref="P20:Q20"/>
    <mergeCell ref="S20:T20"/>
    <mergeCell ref="U20:V20"/>
    <mergeCell ref="W20:W21"/>
    <mergeCell ref="B37:J37"/>
    <mergeCell ref="B15:P15"/>
    <mergeCell ref="B16:W16"/>
    <mergeCell ref="B17:W17"/>
    <mergeCell ref="B18:W18"/>
    <mergeCell ref="B19:B21"/>
    <mergeCell ref="D19:W19"/>
    <mergeCell ref="C20:C21"/>
    <mergeCell ref="D20:D21"/>
    <mergeCell ref="E20:G20"/>
    <mergeCell ref="H20:J20"/>
    <mergeCell ref="B9:O9"/>
    <mergeCell ref="B10:O10"/>
    <mergeCell ref="B11:W11"/>
    <mergeCell ref="B12:O12"/>
    <mergeCell ref="B13:W13"/>
    <mergeCell ref="B14:W14"/>
    <mergeCell ref="B1:W1"/>
    <mergeCell ref="B3:W3"/>
    <mergeCell ref="B5:W5"/>
    <mergeCell ref="B6:O6"/>
    <mergeCell ref="B7:O7"/>
    <mergeCell ref="B8:W8"/>
  </mergeCells>
  <hyperlinks>
    <hyperlink ref="B62" r:id="rId1" xr:uid="{5F5B2685-5646-4E99-9E2C-5EBCC10349E2}"/>
    <hyperlink ref="B63" r:id="rId2" xr:uid="{3B040AD0-BB59-49EC-96F9-DBBD19155A90}"/>
  </hyperlinks>
  <pageMargins left="0.511811024" right="0.511811024" top="0.78740157499999996" bottom="0.78740157499999996" header="0.31496062000000002" footer="0.3149606200000000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Setorial</dc:creator>
  <cp:lastModifiedBy>Setorial</cp:lastModifiedBy>
  <dcterms:created xsi:type="dcterms:W3CDTF">2025-10-13T17:44:41Z</dcterms:created>
  <dcterms:modified xsi:type="dcterms:W3CDTF">2025-10-13T17:46:04Z</dcterms:modified>
</cp:coreProperties>
</file>